
<file path=[Content_Types].xml><?xml version="1.0" encoding="utf-8"?>
<Types xmlns="http://schemas.openxmlformats.org/package/2006/content-type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Z:\Shared Folders\Clients\Westwood Wealth Management\"/>
    </mc:Choice>
  </mc:AlternateContent>
  <xr:revisionPtr revIDLastSave="0" documentId="8_{5E1A95D9-5EDC-4569-9583-4EA34498468A}" xr6:coauthVersionLast="47" xr6:coauthVersionMax="47" xr10:uidLastSave="{00000000-0000-0000-0000-000000000000}"/>
  <bookViews>
    <workbookView xWindow="-120" yWindow="-120" windowWidth="29040" windowHeight="15720" xr2:uid="{00000000-000D-0000-FFFF-FFFF00000000}"/>
  </bookViews>
  <sheets>
    <sheet name="Cover" sheetId="1" r:id="rId1"/>
    <sheet name="Implementation Plan" sheetId="2" r:id="rId2"/>
    <sheet name="Progress Dashboard" sheetId="3" r:id="rId3"/>
    <sheet name="Service Scope Matrix" sheetId="4" r:id="rId4"/>
    <sheet name="Key Contacts" sheetId="5" r:id="rId5"/>
  </sheets>
  <definedNames>
    <definedName name="_xlnm.Print_Area" localSheetId="0">Cover!$A$1:$N$60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5" l="1" a="1"/>
  <c r="E9" i="5" s="1"/>
  <c r="E10" i="5" a="1"/>
  <c r="E10" i="5" s="1"/>
  <c r="E11" i="5" a="1"/>
  <c r="E11" i="5" s="1"/>
  <c r="E12" i="5" a="1"/>
  <c r="E12" i="5" s="1"/>
  <c r="E13" i="5" a="1"/>
  <c r="E13" i="5" s="1"/>
  <c r="E8" i="5" a="1"/>
  <c r="E8" i="5" s="1"/>
  <c r="D10" i="5"/>
  <c r="D11" i="5"/>
  <c r="D12" i="5"/>
  <c r="D13" i="5"/>
  <c r="C10" i="5" a="1"/>
  <c r="C10" i="5" s="1"/>
  <c r="C11" i="5" a="1"/>
  <c r="C11" i="5" s="1"/>
  <c r="C12" i="5" a="1"/>
  <c r="C12" i="5" s="1"/>
  <c r="C13" i="5" a="1"/>
  <c r="C13" i="5" s="1"/>
  <c r="D9" i="5"/>
  <c r="C9" i="5" a="1"/>
  <c r="C9" i="5" s="1"/>
  <c r="D8" i="5"/>
  <c r="C8" i="5" a="1"/>
  <c r="C8" i="5" s="1"/>
  <c r="C9" i="1"/>
  <c r="H14" i="3"/>
  <c r="G14" i="3"/>
  <c r="F14" i="3"/>
  <c r="E14" i="3"/>
  <c r="D14" i="3"/>
  <c r="C14" i="3"/>
  <c r="H13" i="3"/>
  <c r="G13" i="3"/>
  <c r="F13" i="3"/>
  <c r="E13" i="3"/>
  <c r="D13" i="3"/>
  <c r="C13" i="3"/>
  <c r="I13" i="3" s="1"/>
  <c r="H26" i="1" s="1"/>
  <c r="H12" i="3"/>
  <c r="G12" i="3"/>
  <c r="F12" i="3"/>
  <c r="E12" i="3"/>
  <c r="D12" i="3"/>
  <c r="C12" i="3"/>
  <c r="H11" i="3"/>
  <c r="G11" i="3"/>
  <c r="F11" i="3"/>
  <c r="E11" i="3"/>
  <c r="D11" i="3"/>
  <c r="C11" i="3"/>
  <c r="I11" i="3" s="1"/>
  <c r="H24" i="1" s="1"/>
  <c r="H10" i="3"/>
  <c r="G10" i="3"/>
  <c r="F10" i="3"/>
  <c r="E10" i="3"/>
  <c r="D10" i="3"/>
  <c r="C10" i="3"/>
  <c r="H9" i="3"/>
  <c r="G9" i="3"/>
  <c r="F9" i="3"/>
  <c r="E9" i="3"/>
  <c r="D9" i="3"/>
  <c r="C9" i="3"/>
  <c r="I9" i="3" s="1"/>
  <c r="H22" i="1" s="1"/>
  <c r="H8" i="3"/>
  <c r="G8" i="3"/>
  <c r="I8" i="3" s="1"/>
  <c r="H21" i="1" s="1"/>
  <c r="F8" i="3"/>
  <c r="E8" i="3"/>
  <c r="D8" i="3"/>
  <c r="C8" i="3"/>
  <c r="H7" i="3"/>
  <c r="G7" i="3"/>
  <c r="F7" i="3"/>
  <c r="E7" i="3"/>
  <c r="D7" i="3"/>
  <c r="C7" i="3"/>
  <c r="I12" i="3" l="1"/>
  <c r="H25" i="1" s="1"/>
  <c r="I14" i="3"/>
  <c r="H27" i="1" s="1"/>
  <c r="I10" i="3"/>
  <c r="H23" i="1" s="1"/>
  <c r="D15" i="3"/>
  <c r="E15" i="3"/>
  <c r="F15" i="3"/>
  <c r="G15" i="3"/>
  <c r="C15" i="3"/>
  <c r="H15" i="3"/>
  <c r="I7" i="3"/>
  <c r="H20" i="1" s="1"/>
  <c r="I15"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<sst xmlns="http://schemas.openxmlformats.org/spreadsheetml/2006/main" count="618" uniqueCount="303">
  <si>
    <t>PARTNER FIRM IMPLEMENTATION PLAN  —  ONBOARDING ROADMAP</t>
  </si>
  <si>
    <t>PARTNER FIRM:</t>
  </si>
  <si>
    <t>[Partner Firm Name]</t>
  </si>
  <si>
    <t>PRIMARY CONTACT:</t>
  </si>
  <si>
    <t>[Name, Title]</t>
  </si>
  <si>
    <t>FIDUCIENT ADVISOR:</t>
  </si>
  <si>
    <t>PLAN DATE:</t>
  </si>
  <si>
    <t>April 02, 2026</t>
  </si>
  <si>
    <t>PARTNERSHIP OVERVIEW — THREE PILLARS OF SERVICE</t>
  </si>
  <si>
    <t>ASSET ALLOCATION</t>
  </si>
  <si>
    <t>MANAGER SELECTION</t>
  </si>
  <si>
    <t>MARKETING &amp; CASE SUPPORT</t>
  </si>
  <si>
    <t>Frontier Engineer® proprietary process | Capital market assumptions modeling | Bespoke model portfolios tailored to your clients | Tactical allocation guidance | Sub-asset class research</t>
  </si>
  <si>
    <t>6-stage institutional due diligence | Fixed income, equity, real assets &amp; alternatives | Private equity &amp; hedge fund access | ESG/SRI/Mission-aligned options | Approved manager list delivery</t>
  </si>
  <si>
    <t>100+ annual content pieces | White-labeled market commentary | Quarterly investment reviews | Pitch deck &amp; case support | Portal access &amp; training</t>
  </si>
  <si>
    <t>IMPLEMENTATION PHASES AT A GLANCE</t>
  </si>
  <si>
    <t>PHASE</t>
  </si>
  <si>
    <t>DESCRIPTION</t>
  </si>
  <si>
    <t>TIMELINE</t>
  </si>
  <si>
    <t>OWNERSHIP</t>
  </si>
  <si>
    <t>PRIORITY</t>
  </si>
  <si>
    <t># TASKS</t>
  </si>
  <si>
    <t>% COMPLETE</t>
  </si>
  <si>
    <t>STATUS</t>
  </si>
  <si>
    <t>Phase 1</t>
  </si>
  <si>
    <t>Kickoff &amp; Discovery</t>
  </si>
  <si>
    <t>Week 1</t>
  </si>
  <si>
    <t>Joint</t>
  </si>
  <si>
    <t>High</t>
  </si>
  <si>
    <t>Not Started</t>
  </si>
  <si>
    <t>Phase 2</t>
  </si>
  <si>
    <t>Manager Selection &amp; Due Diligence</t>
  </si>
  <si>
    <t>Weeks 1–4</t>
  </si>
  <si>
    <t>Fiducient</t>
  </si>
  <si>
    <t>Phase 3</t>
  </si>
  <si>
    <t>Asset Allocation &amp; Portfolio Const.</t>
  </si>
  <si>
    <t>Weeks 2–4</t>
  </si>
  <si>
    <t>Phase 4</t>
  </si>
  <si>
    <t>Marketing &amp; Communications</t>
  </si>
  <si>
    <t>Weeks 2–6</t>
  </si>
  <si>
    <t>Phase 5</t>
  </si>
  <si>
    <t>Reporting &amp; Technology</t>
  </si>
  <si>
    <t>Weeks 3–6</t>
  </si>
  <si>
    <t>Medium</t>
  </si>
  <si>
    <t>Phase 6</t>
  </si>
  <si>
    <t>Business Development &amp; Case Support</t>
  </si>
  <si>
    <t>Ongoing</t>
  </si>
  <si>
    <t>Phase 7</t>
  </si>
  <si>
    <t>Specialized Services</t>
  </si>
  <si>
    <t>As Needed</t>
  </si>
  <si>
    <t>Low</t>
  </si>
  <si>
    <t>Phase 8</t>
  </si>
  <si>
    <t>Rollout &amp; Ongoing Partnership</t>
  </si>
  <si>
    <t>CONFIDENTIAL — For the exclusive use of Fiducient Advisors clients and prospective clients. Past performance does not indicate future performance and there is risk of loss.</t>
  </si>
  <si>
    <t>FIDUCIENT ADVISORS  |  PARTNER FIRM IMPLEMENTATION PLAN</t>
  </si>
  <si>
    <t>Financial Institutions Onboarding — Detailed Task Tracker</t>
  </si>
  <si>
    <t>PHASE / TASK</t>
  </si>
  <si>
    <t>CLIENT
OWNERSHIP</t>
  </si>
  <si>
    <t>FIDUCIENT
OWNERSHIP</t>
  </si>
  <si>
    <t>DELIVERABLES</t>
  </si>
  <si>
    <t>NOTES / UPDATES</t>
  </si>
  <si>
    <t xml:space="preserve">  PHASE 1: KICKOFF &amp; DISCOVERY</t>
  </si>
  <si>
    <t>Initial Partnership Meeting</t>
  </si>
  <si>
    <t>Introduce dedicated service team, review partnership structure, establish communication cadence &amp; key contacts</t>
  </si>
  <si>
    <t>✓</t>
  </si>
  <si>
    <t>Day 1</t>
  </si>
  <si>
    <t>Meeting agenda, contact list</t>
  </si>
  <si>
    <t>Firm Assessment &amp; Needs Analysis</t>
  </si>
  <si>
    <t>Comprehensive review of current investment platform, client segments, AUM breakdown, and growth objectives</t>
  </si>
  <si>
    <t>Needs assessment questionnaire</t>
  </si>
  <si>
    <t>Existing Manager Inventory</t>
  </si>
  <si>
    <t>Document all current/legacy managers for evaluation against Fiducient recommended list</t>
  </si>
  <si>
    <t>Manager inventory spreadsheet</t>
  </si>
  <si>
    <t>Technology &amp; Systems Review</t>
  </si>
  <si>
    <t>Assess current technology stack, reporting systems (Morningstar, Orion, etc.) and integration requirements</t>
  </si>
  <si>
    <t>Systems checklist</t>
  </si>
  <si>
    <t>Compliance &amp; Regulatory Review</t>
  </si>
  <si>
    <t>Introduction to CCO, review compliance requirements, establish documentation protocols and fiduciary framework</t>
  </si>
  <si>
    <t>Compliance framework document</t>
  </si>
  <si>
    <t xml:space="preserve">  PHASE 2: MANAGER SELECTION &amp; DUE DILIGENCE</t>
  </si>
  <si>
    <t>Introduction to Research Team</t>
  </si>
  <si>
    <t>Meet investment research professionals; overview of 6-stage institutional due diligence process</t>
  </si>
  <si>
    <t>Research team bios, process overview</t>
  </si>
  <si>
    <t>Performance Reporting Setup</t>
  </si>
  <si>
    <t>Configure existing managers within Fiducient systems for ongoing performance reporting and peer group rankings</t>
  </si>
  <si>
    <t>Immediate</t>
  </si>
  <si>
    <t>Performance dashboard access</t>
  </si>
  <si>
    <t>Legacy Manager Evaluation</t>
  </si>
  <si>
    <t>In-depth review of existing manager stable — retain, terminate, or add recommendations</t>
  </si>
  <si>
    <t>Weeks 1–2</t>
  </si>
  <si>
    <t>Manager evaluation report</t>
  </si>
  <si>
    <t>Manager DD — Fixed Income</t>
  </si>
  <si>
    <t>Comprehensive analysis: investment grade, TIPS, high yield, EM bonds, municipals</t>
  </si>
  <si>
    <t>Weeks 2–3</t>
  </si>
  <si>
    <t>Fixed income manager report</t>
  </si>
  <si>
    <t>Manager DD — Equities</t>
  </si>
  <si>
    <t>Analysis across all caps, domestic, international, emerging markets</t>
  </si>
  <si>
    <t>Equity manager report</t>
  </si>
  <si>
    <t>Manager DD — Real Assets</t>
  </si>
  <si>
    <t>Review of real estate, infrastructure, commodities, natural resources, timberland options</t>
  </si>
  <si>
    <t>Weeks 3–4</t>
  </si>
  <si>
    <t>Real assets manager report</t>
  </si>
  <si>
    <t>Manager DD — Alternatives</t>
  </si>
  <si>
    <t>Hedge funds, private equity, marketable alternatives evaluation (if applicable to client base)</t>
  </si>
  <si>
    <t>Alternatives manager report</t>
  </si>
  <si>
    <t>ESG / SRI / Mission-Aligned Options</t>
  </si>
  <si>
    <t>Review of mission-aligned investing capabilities and manager options for applicable client segments</t>
  </si>
  <si>
    <t>MAI framework document</t>
  </si>
  <si>
    <t>Approved List Delivery</t>
  </si>
  <si>
    <t>Comprehensive investment search analysis with preferred managers for each asset class</t>
  </si>
  <si>
    <t>Final approved manager list</t>
  </si>
  <si>
    <t xml:space="preserve">  PHASE 3: ASSET ALLOCATION &amp; PORTFOLIO CONSTRUCTION</t>
  </si>
  <si>
    <t>Frontier Engineer® Methodology Review</t>
  </si>
  <si>
    <t>Deep dive into proprietary asset allocation tool; review of capital market assumptions and MPT framework</t>
  </si>
  <si>
    <t>Frontier Engineer demo / training</t>
  </si>
  <si>
    <t>Client Segmentation Analysis</t>
  </si>
  <si>
    <t>Identify client segments and appropriate model portfolio tiers (conservative, moderate, growth, etc.)</t>
  </si>
  <si>
    <t>Segmentation framework</t>
  </si>
  <si>
    <t>Model Portfolio Development</t>
  </si>
  <si>
    <t>Creation of Frontier Engineer® bespoke model portfolios tailored to your specific client segments</t>
  </si>
  <si>
    <t>Model portfolio specifications</t>
  </si>
  <si>
    <t>Transition Strategy Discussion</t>
  </si>
  <si>
    <t>Plan for transitioning existing portfolios to new models including tax considerations and timing</t>
  </si>
  <si>
    <t>Transition roadmap document</t>
  </si>
  <si>
    <t>Tactical Allocation Guidance</t>
  </si>
  <si>
    <t>Review of integrated strategic/tactical approach and annual adjustment process</t>
  </si>
  <si>
    <t>Tactical guidance framework</t>
  </si>
  <si>
    <t xml:space="preserve">  PHASE 4: MARKETING &amp; COMMUNICATIONS</t>
  </si>
  <si>
    <t>Content Library Introduction</t>
  </si>
  <si>
    <t>Overview of 100+ annual marketing pieces available for white-labeling and distribution</t>
  </si>
  <si>
    <t>Content library access / catalog</t>
  </si>
  <si>
    <t>White-Label Material Selection</t>
  </si>
  <si>
    <t>Select initial pieces to private label: Monthly Review, Quarterly Commentary, Financial Planning Guide, etc.</t>
  </si>
  <si>
    <t>Selected materials list</t>
  </si>
  <si>
    <t>Portal Demo &amp; Training</t>
  </si>
  <si>
    <t>Demonstration of client-facing portal, document access, video/newsletter tools and reporting dashboards</t>
  </si>
  <si>
    <t>Portal credentials / training guide</t>
  </si>
  <si>
    <t>Marketing Calendar &amp; Cadence</t>
  </si>
  <si>
    <t>Establish schedule for market commentary delivery, distribution cadence, and email marketing setup</t>
  </si>
  <si>
    <t>Weeks 4–6</t>
  </si>
  <si>
    <t>Marketing calendar template</t>
  </si>
  <si>
    <t xml:space="preserve">  PHASE 5: REPORTING &amp; TECHNOLOGY</t>
  </si>
  <si>
    <t>Benchmarking Configuration</t>
  </si>
  <si>
    <t>Establish appropriate benchmarks and custom blended benchmarks aligned to model portfolios</t>
  </si>
  <si>
    <t>Benchmark documentation</t>
  </si>
  <si>
    <t>Manager Attribution Reports</t>
  </si>
  <si>
    <t>Set up manager attribution analysis and fact sheet generation workflow</t>
  </si>
  <si>
    <t>Attribution report samples</t>
  </si>
  <si>
    <t>Portfolio Engineer® Rebalancing Setup</t>
  </si>
  <si>
    <t>Training on rebalancing system, trigger point methodology and drift monitoring</t>
  </si>
  <si>
    <t>Rebalancing protocol</t>
  </si>
  <si>
    <t>FLASH Memo Protocol</t>
  </si>
  <si>
    <t>Establish process for timely manager change/watch list communications</t>
  </si>
  <si>
    <t>FLASH memo templates</t>
  </si>
  <si>
    <t xml:space="preserve">  PHASE 6: BUSINESS DEVELOPMENT &amp; CASE SUPPORT</t>
  </si>
  <si>
    <t>Sales Strategy Discussion</t>
  </si>
  <si>
    <t>Review business development strategies, referral activity, growth initiatives, and RFP process</t>
  </si>
  <si>
    <t>Growth strategy document</t>
  </si>
  <si>
    <t>Subject Matter Expert Access</t>
  </si>
  <si>
    <t>Establish protocol for accessing internal experts: 401(k), non-profit, family office, financial planning</t>
  </si>
  <si>
    <t>SME contact directory</t>
  </si>
  <si>
    <t>Case Support Framework</t>
  </si>
  <si>
    <t>Define process for shared/referred relationships, complex client proposals, and pitch support</t>
  </si>
  <si>
    <t>Case support workflow</t>
  </si>
  <si>
    <t xml:space="preserve">  PHASE 7: SPECIALIZED SERVICES (AS APPLICABLE)</t>
  </si>
  <si>
    <t>Private Markets &amp; UHNW Access</t>
  </si>
  <si>
    <t>Review of buyout, venture capital, secondary funds, private credit, and hedge fund options for UHNW clients</t>
  </si>
  <si>
    <t>Private markets guide</t>
  </si>
  <si>
    <t>401(k) / Retirement Plan Support</t>
  </si>
  <si>
    <t>Capabilities for retirement plan consulting and plan sponsor fiduciary support</t>
  </si>
  <si>
    <t>Retirement plan overview</t>
  </si>
  <si>
    <t>Non-Profit / Foundation Services</t>
  </si>
  <si>
    <t>Specialized services for nonprofit, endowment, and foundation clients including IPS and governance</t>
  </si>
  <si>
    <t>Non-profit services guide</t>
  </si>
  <si>
    <t>UMA / Overlay Management</t>
  </si>
  <si>
    <t>Review of UMA, overlay management, and tax-managed legacy portfolio capabilities</t>
  </si>
  <si>
    <t>UMA service overview</t>
  </si>
  <si>
    <t xml:space="preserve">  PHASE 8: ROLLOUT &amp; ONGOING PARTNERSHIP</t>
  </si>
  <si>
    <t>Fiducient Onsite / Virtual Rollout</t>
  </si>
  <si>
    <t>Fiducient team presents enhanced platform: investment marketing, managers, and asset allocation enhancements</t>
  </si>
  <si>
    <t>Rollout presentation</t>
  </si>
  <si>
    <t>Quarterly Committee Meetings</t>
  </si>
  <si>
    <t>Establish cadence for quarterly meetings with market commentary, manager updates, and performance review</t>
  </si>
  <si>
    <t>Meeting schedule / agenda template</t>
  </si>
  <si>
    <t>Annual Practice Management Review</t>
  </si>
  <si>
    <t>Discussions with firm leadership on firm strategy, culture, growth initiatives, and challenges</t>
  </si>
  <si>
    <t>Annual</t>
  </si>
  <si>
    <t>Annual review agenda</t>
  </si>
  <si>
    <t>Fiduciary Institute Training</t>
  </si>
  <si>
    <t>Ongoing fiduciary education, governance training, and compliance support for advisor staff</t>
  </si>
  <si>
    <t>Training curriculum</t>
  </si>
  <si>
    <t>CONFIDENTIAL — For the exclusive use of Fiducient Advisors clients and prospective clients. | ✓ = Primary Responsibility  |  Generated: April 02, 2026</t>
  </si>
  <si>
    <t>FIDUCIENT ADVISORS  |  IMPLEMENTATION PROGRESS DASHBOARD</t>
  </si>
  <si>
    <t>Real-time tracking of onboarding status across all phases</t>
  </si>
  <si>
    <t>TOTAL
TASKS</t>
  </si>
  <si>
    <t>NOT
STARTED</t>
  </si>
  <si>
    <t>IN-
PROGRESS</t>
  </si>
  <si>
    <t>IN-
REVIEW</t>
  </si>
  <si>
    <t>COMPLETE</t>
  </si>
  <si>
    <t>ON HOLD</t>
  </si>
  <si>
    <t>Phase 1: Kickoff &amp; Discovery</t>
  </si>
  <si>
    <t>Phase 2: Manager Selection &amp; Due Diligence</t>
  </si>
  <si>
    <t>Phase 3: Asset Allocation &amp; Portfolio Const.</t>
  </si>
  <si>
    <t>Phase 4: Marketing &amp; Communications</t>
  </si>
  <si>
    <t>Phase 5: Reporting &amp; Technology</t>
  </si>
  <si>
    <t>Phase 6: Business Development &amp; Case Support</t>
  </si>
  <si>
    <t>Phase 7: Specialized Services</t>
  </si>
  <si>
    <t>Phase 8: Rollout &amp; Ongoing Partnership</t>
  </si>
  <si>
    <t>OVERALL TOTALS</t>
  </si>
  <si>
    <t>STATUS LEGEND</t>
  </si>
  <si>
    <t>In-Progress</t>
  </si>
  <si>
    <t>In-Review</t>
  </si>
  <si>
    <t>Complete</t>
  </si>
  <si>
    <t>On Hold</t>
  </si>
  <si>
    <t>CONFIDENTIAL — For the exclusive use of Fiducient Advisors clients and prospective clients.  |  Generated: April 02, 2026</t>
  </si>
  <si>
    <t>FIDUCIENT ADVISORS  |  SERVICE SCOPE &amp; CAPABILITY MATRIX</t>
  </si>
  <si>
    <t>Overview of services included in your partnership — customize scope column based on engagement</t>
  </si>
  <si>
    <t>SERVICE / CAPABILITY</t>
  </si>
  <si>
    <t>FIDUCIENT
PROVIDES</t>
  </si>
  <si>
    <t>PARTNER
OWNED</t>
  </si>
  <si>
    <t>SCOPE FOR
THIS ENGAGEMENT</t>
  </si>
  <si>
    <t>NOTES</t>
  </si>
  <si>
    <t xml:space="preserve">  MANAGER SELECTION</t>
  </si>
  <si>
    <t>Introduction to Research Team &amp; Due Diligence Process</t>
  </si>
  <si>
    <t>Included</t>
  </si>
  <si>
    <t>6-stage institutional process</t>
  </si>
  <si>
    <t>Investment grade, HY, TIPS, EM, Munis</t>
  </si>
  <si>
    <t>All caps, domestic &amp; intl</t>
  </si>
  <si>
    <t>RE, infrastructure, commodities</t>
  </si>
  <si>
    <t>Manager DD — Hedge Funds</t>
  </si>
  <si>
    <t>Optional</t>
  </si>
  <si>
    <t>Manager DD — Private Markets</t>
  </si>
  <si>
    <t>PE, VC, private credit</t>
  </si>
  <si>
    <t>Manager DD — ESG / SRI / Mission-Aligned</t>
  </si>
  <si>
    <t>Active vs. Passive Decision Framework</t>
  </si>
  <si>
    <t>Approved Manager List Delivery</t>
  </si>
  <si>
    <t xml:space="preserve">  ASSET ALLOCATION</t>
  </si>
  <si>
    <t>Frontier Engineer® Proprietary Tool</t>
  </si>
  <si>
    <t>Proprietary optimization</t>
  </si>
  <si>
    <t>Capital Market Assumptions Modeling</t>
  </si>
  <si>
    <t>Long-term SAA framework</t>
  </si>
  <si>
    <t>Custom Model Portfolio Development</t>
  </si>
  <si>
    <t>Bespoke to client segments</t>
  </si>
  <si>
    <t>Annual review cycle</t>
  </si>
  <si>
    <t>Sub-Asset Class Deep Dives</t>
  </si>
  <si>
    <t>FI, equity, real assets, alts</t>
  </si>
  <si>
    <t xml:space="preserve">  CLIENT RELATIONSHIP &amp; REPORTING</t>
  </si>
  <si>
    <t>Performance Measurement (Fund Level)</t>
  </si>
  <si>
    <t>Performance Measurement (Modeled Portfolio)</t>
  </si>
  <si>
    <t>Manager Attribution &amp; Fact Sheets</t>
  </si>
  <si>
    <t>Benchmarking &amp; Custom Blended Benchmarks</t>
  </si>
  <si>
    <t>FLASH Memo — Manager Change Communications</t>
  </si>
  <si>
    <t>Portfolio Engineer® Rebalancing System</t>
  </si>
  <si>
    <t xml:space="preserve">  MARKETING &amp; CONTENT</t>
  </si>
  <si>
    <t>Economic &amp; Market Commentary (100+ pieces/yr)</t>
  </si>
  <si>
    <t>White-label ready</t>
  </si>
  <si>
    <t>Monthly Review / Quarterly Commentary</t>
  </si>
  <si>
    <t>Private labeled</t>
  </si>
  <si>
    <t>Whitepapers, Videos, Podcasts, Newsletters</t>
  </si>
  <si>
    <t>Marketing Calendar &amp; Distribution Strategy</t>
  </si>
  <si>
    <t>Collaborative</t>
  </si>
  <si>
    <t>Client Meeting Presentation Materials</t>
  </si>
  <si>
    <t>Pitch Deck &amp; Case Support</t>
  </si>
  <si>
    <t xml:space="preserve">  BUSINESS DEVELOPMENT &amp; SPECIALIZED</t>
  </si>
  <si>
    <t>Sales Strategy &amp; RFP Support</t>
  </si>
  <si>
    <t>401(k) / Retirement Plan Consulting</t>
  </si>
  <si>
    <t>UHNW / Family Office Capabilities</t>
  </si>
  <si>
    <t>HF, PE, overlay mgmt</t>
  </si>
  <si>
    <t>Fiduciary Institute Training &amp; Governance</t>
  </si>
  <si>
    <t>Leadership sessions</t>
  </si>
  <si>
    <t>CONFIDENTIAL  |  Scope column should be customized per engagement prior to client delivery.  |  Generated: April 02, 2026</t>
  </si>
  <si>
    <t>FIDUCIENT ADVISORS  |  KEY CONTACTS &amp; COMMUNICATION DIRECTORY</t>
  </si>
  <si>
    <t>Dedicated team members for your partnership</t>
  </si>
  <si>
    <t xml:space="preserve">  FIDUCIENT ADVISORS TEAM</t>
  </si>
  <si>
    <t>NAME</t>
  </si>
  <si>
    <t>TITLE / ROLE</t>
  </si>
  <si>
    <t>EMAIL</t>
  </si>
  <si>
    <t>PHONE</t>
  </si>
  <si>
    <t>RESPONSIBILITY</t>
  </si>
  <si>
    <t>AVAILABILITY</t>
  </si>
  <si>
    <t>Joe Cortese</t>
  </si>
  <si>
    <t>Lead Relationship</t>
  </si>
  <si>
    <t>Primary</t>
  </si>
  <si>
    <t>[email]</t>
  </si>
  <si>
    <t>[phone]</t>
  </si>
  <si>
    <t>Day-to-Day Advisory</t>
  </si>
  <si>
    <t>Manager Selection &amp; DD</t>
  </si>
  <si>
    <t>Content &amp; Communications</t>
  </si>
  <si>
    <t>Compliance &amp; Regulatory</t>
  </si>
  <si>
    <t>Reporting &amp; Analytics</t>
  </si>
  <si>
    <t xml:space="preserve">  PARTNER FIRM TEAM</t>
  </si>
  <si>
    <t>[Primary Contact]</t>
  </si>
  <si>
    <t>[Title]</t>
  </si>
  <si>
    <t>Lead Contact</t>
  </si>
  <si>
    <t>[Operations Contact]</t>
  </si>
  <si>
    <t>Operations / Technology</t>
  </si>
  <si>
    <t>[Compliance Contact]</t>
  </si>
  <si>
    <t>Compliance</t>
  </si>
  <si>
    <t>[Marketing Contact]</t>
  </si>
  <si>
    <t>Marketing &amp; Distribution</t>
  </si>
  <si>
    <t>CONFIDENTIAL — Please complete partner firm contacts prior to client delivery.  |  Generated: April 02, 2026</t>
  </si>
  <si>
    <t>Andrew Furney</t>
  </si>
  <si>
    <t>Ben Van Zoest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</si>
</sst>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0"/>
      <color rgb="FFFFFFFF"/>
      <name val="Calibri"/>
    </font>
    <font>
      <sz val="9"/>
      <color rgb="FF3D4759"/>
      <name val="Calibri"/>
    </font>
    <font>
      <b/>
      <sz val="9"/>
      <color rgb="FFFFFFFF"/>
      <name val="Calibri"/>
    </font>
    <font>
      <i/>
      <sz val="8"/>
      <color rgb="FF888888"/>
      <name val="Calibri"/>
    </font>
    <font>
      <b/>
      <sz val="9"/>
      <color rgb="FF1B2A4A"/>
      <name val="Calibri"/>
    </font>
    <font>
      <sz val="11"/>
      <color theme="1"/>
      <name val="Calibri"/>
      <family val="2"/>
      <scheme val="minor"/>
    </font>
    <font>
      <sz val="11"/>
      <color theme="0"/>
      <name val="Calibri"/>
      <family val="2"/>
      <scheme val="minor"/>
    </font>
    <font>
      <sz val="10"/>
      <color theme="0"/>
      <name val="Calibri"/>
      <family val="2"/>
    </font>
    <font>
      <b/>
      <sz val="14"/>
      <color theme="0"/>
      <name val="Calibri"/>
      <family val="2"/>
    </font>
    <font>
      <sz val="11"/>
      <color theme="1"/>
      <name val="Georgia"/>
      <family val="1"/>
    </font>
    <font>
      <b/>
      <sz val="20"/>
      <color rgb="FFFFFFFF"/>
      <name val="Georgia"/>
      <family val="1"/>
    </font>
    <font>
      <sz val="11"/>
      <color theme="0"/>
      <name val="Georgia"/>
      <family val="1"/>
    </font>
    <font>
      <b/>
      <sz val="10"/>
      <color rgb="FF1B2A4A"/>
      <name val="Georgia"/>
      <family val="1"/>
    </font>
    <font>
      <sz val="10"/>
      <color rgb="FF3D4759"/>
      <name val="Georgia"/>
      <family val="1"/>
    </font>
    <font>
      <b/>
      <sz val="11"/>
      <color rgb="FFFFFFFF"/>
      <name val="Georgia"/>
      <family val="1"/>
    </font>
    <font>
      <b/>
      <sz val="10"/>
      <color rgb="FFFFFFFF"/>
      <name val="Georgia"/>
      <family val="1"/>
    </font>
    <font>
      <sz val="9"/>
      <color rgb="FF3D4759"/>
      <name val="Georgia"/>
      <family val="1"/>
    </font>
    <font>
      <b/>
      <sz val="9"/>
      <color rgb="FFFFFFFF"/>
      <name val="Georgia"/>
      <family val="1"/>
    </font>
    <font>
      <i/>
      <sz val="8"/>
      <color rgb="FF888888"/>
      <name val="Georgia"/>
      <family val="1"/>
    </font>
    <font>
      <b/>
      <sz val="20"/>
      <color theme="0"/>
      <name val="Georgia"/>
      <family val="1"/>
    </font>
    <font>
      <b/>
      <sz val="16"/>
      <color rgb="FFFFFFFF"/>
      <name val="Georgia"/>
      <family val="1"/>
    </font>
    <font>
      <sz val="10"/>
      <color theme="0"/>
      <name val="Georgia"/>
      <family val="1"/>
    </font>
    <font>
      <b/>
      <sz val="9"/>
      <color rgb="FF1B2A4A"/>
      <name val="Georgia"/>
      <family val="1"/>
    </font>
    <font>
      <b/>
      <sz val="10"/>
      <color rgb="FF2E7D32"/>
      <name val="Georgia"/>
      <family val="1"/>
    </font>
    <font>
      <b/>
      <sz val="9"/>
      <color rgb="FFC62828"/>
      <name val="Georgia"/>
      <family val="1"/>
    </font>
    <font>
      <i/>
      <sz val="9"/>
      <color rgb="FF2E7D9B"/>
      <name val="Georgia"/>
      <family val="1"/>
    </font>
    <font>
      <b/>
      <sz val="10"/>
      <color rgb="FFAAAAAA"/>
      <name val="Georgia"/>
      <family val="1"/>
    </font>
    <font>
      <b/>
      <sz val="9"/>
      <color rgb="FFE65100"/>
      <name val="Georgia"/>
      <family val="1"/>
    </font>
    <font>
      <b/>
      <sz val="9"/>
      <color rgb="FF2E7D32"/>
      <name val="Georgia"/>
      <family val="1"/>
    </font>
    <font>
      <b/>
      <sz val="15"/>
      <color rgb="FFFFFFFF"/>
      <name val="Georgia"/>
      <family val="1"/>
    </font>
    <font>
      <b/>
      <sz val="9"/>
      <color rgb="FF1565C0"/>
      <name val="Georgia"/>
      <family val="1"/>
    </font>
    <font>
      <b/>
      <sz val="9"/>
      <color rgb="FF155724"/>
      <name val="Georgia"/>
      <family val="1"/>
    </font>
    <font>
      <b/>
      <sz val="9"/>
      <color rgb="FF6C757D"/>
      <name val="Georgia"/>
      <family val="1"/>
    </font>
    <font>
      <b/>
      <sz val="15"/>
      <color theme="0"/>
      <name val="Georgia"/>
      <family val="1"/>
    </font>
    <font>
      <sz val="9"/>
      <color rgb="FF1B2A4A"/>
      <name val="Georgia"/>
      <family val="1"/>
    </font>
    <font>
      <b/>
      <sz val="9"/>
      <color theme="3"/>
      <name val="Georgia"/>
      <family val="1"/>
    </font>
  </fonts>
  <fills count="14">
    <fill>
      <patternFill patternType="none"/>
    </fill>
    <fill>
      <patternFill patternType="gray125"/>
    </fill>
    <fill>
      <patternFill patternType="solid">
        <fgColor rgb="FF1B2A4A"/>
      </patternFill>
    </fill>
    <fill>
      <patternFill patternType="solid">
        <fgColor rgb="FFF4F5F7"/>
      </patternFill>
    </fill>
    <fill>
      <patternFill patternType="solid">
        <fgColor rgb="FFEBF2FA"/>
      </patternFill>
    </fill>
    <fill>
      <patternFill patternType="solid">
        <fgColor rgb="FFFFFFFF"/>
      </patternFill>
    </fill>
    <fill>
      <patternFill patternType="solid">
        <fgColor rgb="FFF9FAFB"/>
      </patternFill>
    </fill>
    <fill>
      <patternFill patternType="solid">
        <fgColor rgb="FFFDECEA"/>
      </patternFill>
    </fill>
    <fill>
      <patternFill patternType="solid">
        <fgColor rgb="FFDDEEFF"/>
      </patternFill>
    </fill>
    <fill>
      <patternFill patternType="solid">
        <fgColor rgb="FFFFF3CD"/>
      </patternFill>
    </fill>
    <fill>
      <patternFill patternType="solid">
        <fgColor rgb="FFD4EDDA"/>
      </patternFill>
    </fill>
    <fill>
      <patternFill patternType="solid">
        <fgColor rgb="FFE2E3E5"/>
      </patternFill>
    </fill>
    <fill>
      <patternFill patternType="solid">
        <fgColor theme="4"/>
        <bgColor indexed="64"/>
      </patternFill>
    </fill>
    <fill>
      <patternFill patternType="solid">
        <fgColor theme="5"/>
        <bgColor indexed="64"/>
      </patternFill>
    </fill>
  </fills>
  <borders count="24">
    <border>
      <left/>
      <right/>
      <top/>
      <bottom/>
      <diagonal/>
    </border>
    <border>
      <left/>
      <right/>
      <top/>
      <bottom style="thin">
        <color rgb="FFD6D8DC"/>
      </bottom>
      <diagonal/>
    </border>
    <border>
      <left style="thin">
        <color rgb="FFD6D8DC"/>
      </left>
      <right style="thin">
        <color rgb="FFD6D8DC"/>
      </right>
      <top/>
      <bottom style="thin">
        <color rgb="FFD6D8DC"/>
      </bottom>
      <diagonal/>
    </border>
    <border>
      <left style="thin">
        <color rgb="FFD6D8DC"/>
      </left>
      <right style="thin">
        <color rgb="FFD6D8DC"/>
      </right>
      <top style="thin">
        <color rgb="FFD6D8DC"/>
      </top>
      <bottom style="thin">
        <color rgb="FFD6D8DC"/>
      </bottom>
      <diagonal/>
    </border>
    <border>
      <left/>
      <right/>
      <top style="thin">
        <color rgb="FFD6D8DC"/>
      </top>
      <bottom style="thin">
        <color theme="5"/>
      </bottom>
      <diagonal/>
    </border>
    <border>
      <left/>
      <right/>
      <top/>
      <bottom style="thin">
        <color theme="5"/>
      </bottom>
      <diagonal/>
    </border>
    <border>
      <left/>
      <right/>
      <top/>
      <bottom style="thin">
        <color theme="2"/>
      </bottom>
      <diagonal/>
    </border>
    <border>
      <left style="thin">
        <color theme="2"/>
      </left>
      <right style="thin">
        <color theme="2"/>
      </right>
      <top style="thin">
        <color theme="2"/>
      </top>
      <bottom style="thin">
        <color theme="2"/>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style="thin">
        <color theme="2"/>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rgb="FFD6D8DC"/>
      </right>
      <top/>
      <bottom style="thin">
        <color rgb="FFD6D8DC"/>
      </bottom>
      <diagonal/>
    </border>
    <border>
      <left style="thin">
        <color theme="2"/>
      </left>
      <right style="thin">
        <color rgb="FFD6D8DC"/>
      </right>
      <top style="thin">
        <color rgb="FFD6D8DC"/>
      </top>
      <bottom style="thin">
        <color rgb="FFD6D8DC"/>
      </bottom>
      <diagonal/>
    </border>
    <border>
      <left style="thin">
        <color rgb="FFD6D8DC"/>
      </left>
      <right style="thin">
        <color theme="2"/>
      </right>
      <top style="thin">
        <color rgb="FFD6D8DC"/>
      </top>
      <bottom style="thin">
        <color rgb="FFD6D8DC"/>
      </bottom>
      <diagonal/>
    </border>
    <border>
      <left style="thin">
        <color rgb="FFD6D8DC"/>
      </left>
      <right style="thin">
        <color theme="2"/>
      </right>
      <top/>
      <bottom style="thin">
        <color rgb="FFD6D8DC"/>
      </bottom>
      <diagonal/>
    </border>
    <border>
      <left style="thin">
        <color rgb="FFD6D8DC"/>
      </left>
      <right/>
      <top style="thin">
        <color rgb="FFD6D8DC"/>
      </top>
      <bottom style="thin">
        <color rgb="FFD6D8DC"/>
      </bottom>
      <diagonal/>
    </border>
    <border>
      <left style="thin">
        <color theme="2"/>
      </left>
      <right/>
      <top style="thin">
        <color rgb="FFD6D8DC"/>
      </top>
      <bottom style="thin">
        <color theme="5"/>
      </bottom>
      <diagonal/>
    </border>
    <border>
      <left/>
      <right style="thin">
        <color theme="2"/>
      </right>
      <top style="thin">
        <color rgb="FFD6D8DC"/>
      </top>
      <bottom style="thin">
        <color theme="5"/>
      </bottom>
      <diagonal/>
    </border>
    <border>
      <left style="thin">
        <color theme="2"/>
      </left>
      <right/>
      <top/>
      <bottom style="thin">
        <color theme="5"/>
      </bottom>
      <diagonal/>
    </border>
    <border>
      <left/>
      <right style="thin">
        <color theme="2"/>
      </right>
      <top/>
      <bottom style="thin">
        <color theme="5"/>
      </bottom>
      <diagonal/>
    </border>
  </borders>
  <cellStyleXfs count="2">
    <xf numFmtId="0" fontId="0" fillId="0" borderId="0"/>
    <xf numFmtId="9" fontId="6" fillId="0" borderId="0" applyFont="0" applyFill="0" applyBorder="0" applyAlignment="0" applyProtection="0"/>
  </cellStyleXfs>
  <cellXfs count="165">
    <xf numFmtId="0" fontId="0" fillId="0" borderId="0" xfId="0"/>
    <xf numFmtId="0" fontId="2" fillId="4" borderId="3" xfId="0" applyFont="1" applyFill="1" applyBorder="1" applyAlignment="1">
      <alignment horizontal="left" vertical="center" indent="1"/>
    </xf>
    <xf numFmtId="0" fontId="2" fillId="5" borderId="3" xfId="0" applyFont="1" applyFill="1" applyBorder="1" applyAlignment="1">
      <alignment horizontal="left" vertical="center" indent="1"/>
    </xf>
    <xf numFmtId="0" fontId="0" fillId="12" borderId="0" xfId="0" applyFill="1"/>
    <xf numFmtId="0" fontId="0" fillId="13" borderId="0" xfId="0" applyFill="1"/>
    <xf numFmtId="0" fontId="7" fillId="12" borderId="0" xfId="0" applyFont="1" applyFill="1"/>
    <xf numFmtId="0" fontId="3" fillId="12" borderId="2" xfId="0" applyFont="1" applyFill="1" applyBorder="1" applyAlignment="1">
      <alignment horizontal="center" vertical="center"/>
    </xf>
    <xf numFmtId="0" fontId="10" fillId="12" borderId="0" xfId="0" applyFont="1" applyFill="1"/>
    <xf numFmtId="0" fontId="10" fillId="0" borderId="0" xfId="0" applyFont="1"/>
    <xf numFmtId="0" fontId="10" fillId="13" borderId="0" xfId="0" applyFont="1" applyFill="1"/>
    <xf numFmtId="0" fontId="18" fillId="13" borderId="3" xfId="0" applyFont="1" applyFill="1" applyBorder="1" applyAlignment="1">
      <alignment horizontal="center" vertical="center"/>
    </xf>
    <xf numFmtId="0" fontId="17" fillId="4" borderId="3" xfId="0" applyFont="1" applyFill="1" applyBorder="1" applyAlignment="1">
      <alignment horizontal="center" vertical="center"/>
    </xf>
    <xf numFmtId="0" fontId="17" fillId="4" borderId="3" xfId="0" applyFont="1" applyFill="1" applyBorder="1" applyAlignment="1">
      <alignment horizontal="left" vertical="center" indent="1"/>
    </xf>
    <xf numFmtId="9" fontId="17" fillId="4" borderId="3" xfId="0" applyNumberFormat="1" applyFont="1" applyFill="1" applyBorder="1" applyAlignment="1">
      <alignment horizontal="center" vertical="center"/>
    </xf>
    <xf numFmtId="0" fontId="17" fillId="5" borderId="3" xfId="0" applyFont="1" applyFill="1" applyBorder="1" applyAlignment="1">
      <alignment horizontal="center" vertical="center"/>
    </xf>
    <xf numFmtId="0" fontId="17" fillId="5" borderId="3" xfId="0" applyFont="1" applyFill="1" applyBorder="1" applyAlignment="1">
      <alignment horizontal="left" vertical="center" indent="1"/>
    </xf>
    <xf numFmtId="0" fontId="17" fillId="6" borderId="2" xfId="0" applyFont="1" applyFill="1" applyBorder="1" applyAlignment="1">
      <alignment horizontal="center" vertical="center"/>
    </xf>
    <xf numFmtId="0" fontId="10" fillId="2" borderId="0" xfId="0" applyFont="1" applyFill="1"/>
    <xf numFmtId="0" fontId="10" fillId="12" borderId="6" xfId="0" applyFont="1" applyFill="1" applyBorder="1"/>
    <xf numFmtId="0" fontId="20" fillId="12" borderId="6" xfId="0" applyFont="1" applyFill="1" applyBorder="1" applyAlignment="1">
      <alignment vertical="center"/>
    </xf>
    <xf numFmtId="0" fontId="10" fillId="12" borderId="8" xfId="0" applyFont="1" applyFill="1" applyBorder="1"/>
    <xf numFmtId="0" fontId="10" fillId="12" borderId="9" xfId="0" applyFont="1" applyFill="1" applyBorder="1"/>
    <xf numFmtId="0" fontId="10" fillId="12" borderId="10" xfId="0" applyFont="1" applyFill="1" applyBorder="1"/>
    <xf numFmtId="0" fontId="11" fillId="12" borderId="11" xfId="0" applyFont="1" applyFill="1" applyBorder="1" applyAlignment="1">
      <alignment vertical="center"/>
    </xf>
    <xf numFmtId="0" fontId="10" fillId="12" borderId="12" xfId="0" applyFont="1" applyFill="1" applyBorder="1"/>
    <xf numFmtId="0" fontId="12" fillId="12" borderId="0" xfId="0" applyFont="1" applyFill="1"/>
    <xf numFmtId="0" fontId="10" fillId="13" borderId="13" xfId="0" applyFont="1" applyFill="1" applyBorder="1"/>
    <xf numFmtId="0" fontId="10" fillId="13" borderId="14" xfId="0" applyFont="1" applyFill="1" applyBorder="1"/>
    <xf numFmtId="0" fontId="10" fillId="0" borderId="13" xfId="0" applyFont="1" applyBorder="1"/>
    <xf numFmtId="0" fontId="10" fillId="0" borderId="14" xfId="0" applyFont="1" applyBorder="1"/>
    <xf numFmtId="0" fontId="13" fillId="0" borderId="13" xfId="0" applyFont="1" applyBorder="1" applyAlignment="1">
      <alignment horizontal="left" vertical="center"/>
    </xf>
    <xf numFmtId="0" fontId="10" fillId="12" borderId="14" xfId="0" applyFont="1" applyFill="1" applyBorder="1"/>
    <xf numFmtId="0" fontId="18" fillId="13" borderId="16" xfId="0" applyFont="1" applyFill="1" applyBorder="1" applyAlignment="1">
      <alignment horizontal="center" vertical="center"/>
    </xf>
    <xf numFmtId="0" fontId="18" fillId="13" borderId="17"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7" xfId="0" applyFont="1" applyFill="1" applyBorder="1" applyAlignment="1">
      <alignment horizontal="center" vertical="center"/>
    </xf>
    <xf numFmtId="0" fontId="17" fillId="5" borderId="16" xfId="0" applyFont="1" applyFill="1" applyBorder="1" applyAlignment="1">
      <alignment horizontal="center" vertical="center"/>
    </xf>
    <xf numFmtId="0" fontId="17" fillId="6" borderId="18" xfId="0" applyFont="1" applyFill="1" applyBorder="1" applyAlignment="1">
      <alignment horizontal="center" vertical="center"/>
    </xf>
    <xf numFmtId="0" fontId="17" fillId="5" borderId="17" xfId="0" applyFont="1" applyFill="1" applyBorder="1" applyAlignment="1">
      <alignment horizontal="center" vertical="center"/>
    </xf>
    <xf numFmtId="0" fontId="10" fillId="2" borderId="13" xfId="0" applyFont="1" applyFill="1" applyBorder="1"/>
    <xf numFmtId="0" fontId="10" fillId="2" borderId="14" xfId="0" applyFont="1" applyFill="1" applyBorder="1"/>
    <xf numFmtId="0" fontId="10" fillId="0" borderId="12" xfId="0" applyFont="1" applyBorder="1"/>
    <xf numFmtId="9" fontId="17" fillId="5" borderId="3" xfId="1" applyFont="1" applyFill="1" applyBorder="1" applyAlignment="1">
      <alignment horizontal="center" vertical="center"/>
    </xf>
    <xf numFmtId="9" fontId="17" fillId="4" borderId="3" xfId="1" applyFont="1" applyFill="1" applyBorder="1" applyAlignment="1">
      <alignment horizontal="center" vertical="center"/>
    </xf>
    <xf numFmtId="0" fontId="18" fillId="12" borderId="3" xfId="0" applyFont="1" applyFill="1" applyBorder="1" applyAlignment="1">
      <alignment horizontal="center" vertical="center" wrapText="1"/>
    </xf>
    <xf numFmtId="0" fontId="17" fillId="6" borderId="2" xfId="0" applyFont="1" applyFill="1" applyBorder="1" applyAlignment="1">
      <alignment horizontal="left" vertical="top" wrapText="1" indent="1"/>
    </xf>
    <xf numFmtId="0" fontId="24" fillId="6" borderId="2" xfId="0" applyFont="1" applyFill="1" applyBorder="1" applyAlignment="1">
      <alignment horizontal="center" vertical="center"/>
    </xf>
    <xf numFmtId="0" fontId="25" fillId="6" borderId="2" xfId="0" applyFont="1" applyFill="1" applyBorder="1" applyAlignment="1">
      <alignment horizontal="center" vertical="center"/>
    </xf>
    <xf numFmtId="0" fontId="26" fillId="6" borderId="2" xfId="0" applyFont="1" applyFill="1" applyBorder="1" applyAlignment="1">
      <alignment horizontal="left" vertical="top" wrapText="1" indent="1"/>
    </xf>
    <xf numFmtId="0" fontId="17" fillId="5" borderId="3" xfId="0" applyFont="1" applyFill="1" applyBorder="1" applyAlignment="1">
      <alignment horizontal="left" vertical="top" wrapText="1" indent="1"/>
    </xf>
    <xf numFmtId="0" fontId="24" fillId="5" borderId="3" xfId="0" applyFont="1" applyFill="1" applyBorder="1" applyAlignment="1">
      <alignment horizontal="center" vertical="center"/>
    </xf>
    <xf numFmtId="0" fontId="27" fillId="5" borderId="3" xfId="0" applyFont="1" applyFill="1" applyBorder="1" applyAlignment="1">
      <alignment horizontal="center" vertical="center"/>
    </xf>
    <xf numFmtId="0" fontId="25" fillId="5" borderId="3" xfId="0" applyFont="1" applyFill="1" applyBorder="1" applyAlignment="1">
      <alignment horizontal="center" vertical="center"/>
    </xf>
    <xf numFmtId="0" fontId="26" fillId="5" borderId="3" xfId="0" applyFont="1" applyFill="1" applyBorder="1" applyAlignment="1">
      <alignment horizontal="left" vertical="top" wrapText="1" indent="1"/>
    </xf>
    <xf numFmtId="0" fontId="17" fillId="6" borderId="3" xfId="0" applyFont="1" applyFill="1" applyBorder="1" applyAlignment="1">
      <alignment horizontal="left" vertical="top" wrapText="1" indent="1"/>
    </xf>
    <xf numFmtId="0" fontId="24" fillId="6" borderId="3" xfId="0" applyFont="1" applyFill="1" applyBorder="1" applyAlignment="1">
      <alignment horizontal="center" vertical="center"/>
    </xf>
    <xf numFmtId="0" fontId="27" fillId="6" borderId="3" xfId="0" applyFont="1" applyFill="1" applyBorder="1" applyAlignment="1">
      <alignment horizontal="center" vertical="center"/>
    </xf>
    <xf numFmtId="0" fontId="17" fillId="6" borderId="3" xfId="0" applyFont="1" applyFill="1" applyBorder="1" applyAlignment="1">
      <alignment horizontal="center" vertical="center"/>
    </xf>
    <xf numFmtId="0" fontId="25" fillId="6" borderId="3" xfId="0" applyFont="1" applyFill="1" applyBorder="1" applyAlignment="1">
      <alignment horizontal="center" vertical="center"/>
    </xf>
    <xf numFmtId="0" fontId="26" fillId="6" borderId="3" xfId="0" applyFont="1" applyFill="1" applyBorder="1" applyAlignment="1">
      <alignment horizontal="left" vertical="top" wrapText="1" indent="1"/>
    </xf>
    <xf numFmtId="0" fontId="28" fillId="5" borderId="3" xfId="0" applyFont="1" applyFill="1" applyBorder="1" applyAlignment="1">
      <alignment horizontal="center" vertical="center"/>
    </xf>
    <xf numFmtId="0" fontId="27" fillId="6" borderId="2" xfId="0" applyFont="1" applyFill="1" applyBorder="1" applyAlignment="1">
      <alignment horizontal="center" vertical="center"/>
    </xf>
    <xf numFmtId="0" fontId="28" fillId="6" borderId="3" xfId="0" applyFont="1" applyFill="1" applyBorder="1" applyAlignment="1">
      <alignment horizontal="center" vertical="center"/>
    </xf>
    <xf numFmtId="0" fontId="29" fillId="5" borderId="3" xfId="0" applyFont="1" applyFill="1" applyBorder="1" applyAlignment="1">
      <alignment horizontal="center" vertical="center"/>
    </xf>
    <xf numFmtId="0" fontId="17" fillId="5" borderId="2" xfId="0" applyFont="1" applyFill="1" applyBorder="1" applyAlignment="1">
      <alignment horizontal="left" vertical="top" wrapText="1" indent="1"/>
    </xf>
    <xf numFmtId="0" fontId="24" fillId="5" borderId="2" xfId="0" applyFont="1" applyFill="1" applyBorder="1" applyAlignment="1">
      <alignment horizontal="center" vertical="center"/>
    </xf>
    <xf numFmtId="0" fontId="17" fillId="5" borderId="2" xfId="0" applyFont="1" applyFill="1" applyBorder="1" applyAlignment="1">
      <alignment horizontal="center" vertical="center"/>
    </xf>
    <xf numFmtId="0" fontId="25" fillId="5" borderId="2" xfId="0" applyFont="1" applyFill="1" applyBorder="1" applyAlignment="1">
      <alignment horizontal="center" vertical="center"/>
    </xf>
    <xf numFmtId="0" fontId="26" fillId="5" borderId="2" xfId="0" applyFont="1" applyFill="1" applyBorder="1" applyAlignment="1">
      <alignment horizontal="left" vertical="top" wrapText="1" indent="1"/>
    </xf>
    <xf numFmtId="0" fontId="28" fillId="6" borderId="2" xfId="0" applyFont="1" applyFill="1" applyBorder="1" applyAlignment="1">
      <alignment horizontal="center" vertical="center"/>
    </xf>
    <xf numFmtId="0" fontId="29" fillId="6" borderId="3" xfId="0" applyFont="1" applyFill="1" applyBorder="1" applyAlignment="1">
      <alignment horizontal="center" vertical="center"/>
    </xf>
    <xf numFmtId="0" fontId="18" fillId="12" borderId="19" xfId="0" applyFont="1" applyFill="1" applyBorder="1" applyAlignment="1">
      <alignment horizontal="center" vertical="center" wrapText="1"/>
    </xf>
    <xf numFmtId="0" fontId="10" fillId="6" borderId="19" xfId="0" applyFont="1" applyFill="1" applyBorder="1"/>
    <xf numFmtId="0" fontId="10" fillId="5" borderId="19" xfId="0" applyFont="1" applyFill="1" applyBorder="1"/>
    <xf numFmtId="0" fontId="18" fillId="12" borderId="16" xfId="0" applyFont="1" applyFill="1" applyBorder="1" applyAlignment="1">
      <alignment horizontal="center" vertical="center" wrapText="1"/>
    </xf>
    <xf numFmtId="0" fontId="18" fillId="12" borderId="17" xfId="0" applyFont="1" applyFill="1" applyBorder="1" applyAlignment="1">
      <alignment horizontal="center" vertical="center" wrapText="1"/>
    </xf>
    <xf numFmtId="0" fontId="23" fillId="6" borderId="15" xfId="0" applyFont="1" applyFill="1" applyBorder="1" applyAlignment="1">
      <alignment horizontal="left" vertical="top" wrapText="1" indent="1"/>
    </xf>
    <xf numFmtId="0" fontId="10" fillId="6" borderId="17" xfId="0" applyFont="1" applyFill="1" applyBorder="1"/>
    <xf numFmtId="0" fontId="23" fillId="5" borderId="16" xfId="0" applyFont="1" applyFill="1" applyBorder="1" applyAlignment="1">
      <alignment horizontal="left" vertical="top" wrapText="1" indent="1"/>
    </xf>
    <xf numFmtId="0" fontId="10" fillId="5" borderId="17" xfId="0" applyFont="1" applyFill="1" applyBorder="1"/>
    <xf numFmtId="0" fontId="23" fillId="6" borderId="16" xfId="0" applyFont="1" applyFill="1" applyBorder="1" applyAlignment="1">
      <alignment horizontal="left" vertical="top" wrapText="1" indent="1"/>
    </xf>
    <xf numFmtId="0" fontId="23" fillId="5" borderId="15" xfId="0" applyFont="1" applyFill="1" applyBorder="1" applyAlignment="1">
      <alignment horizontal="left" vertical="top" wrapText="1" indent="1"/>
    </xf>
    <xf numFmtId="0" fontId="10" fillId="12" borderId="13" xfId="0" applyFont="1" applyFill="1" applyBorder="1"/>
    <xf numFmtId="0" fontId="16" fillId="12" borderId="3" xfId="0" applyFont="1" applyFill="1" applyBorder="1" applyAlignment="1">
      <alignment horizontal="center" vertical="center"/>
    </xf>
    <xf numFmtId="0" fontId="31" fillId="8" borderId="3" xfId="0" applyFont="1" applyFill="1" applyBorder="1" applyAlignment="1">
      <alignment horizontal="center" vertical="center"/>
    </xf>
    <xf numFmtId="0" fontId="28" fillId="9" borderId="3" xfId="0" applyFont="1" applyFill="1" applyBorder="1" applyAlignment="1">
      <alignment horizontal="center" vertical="center"/>
    </xf>
    <xf numFmtId="0" fontId="32" fillId="10" borderId="3" xfId="0" applyFont="1" applyFill="1" applyBorder="1" applyAlignment="1">
      <alignment horizontal="center" vertical="center"/>
    </xf>
    <xf numFmtId="0" fontId="33" fillId="11" borderId="3" xfId="0" applyFont="1" applyFill="1" applyBorder="1" applyAlignment="1">
      <alignment horizontal="center" vertical="center"/>
    </xf>
    <xf numFmtId="0" fontId="23" fillId="5" borderId="16" xfId="0" applyFont="1" applyFill="1" applyBorder="1" applyAlignment="1">
      <alignment horizontal="left" vertical="center" indent="1"/>
    </xf>
    <xf numFmtId="9" fontId="17" fillId="5" borderId="17" xfId="0" applyNumberFormat="1" applyFont="1" applyFill="1" applyBorder="1" applyAlignment="1">
      <alignment horizontal="center" vertical="center"/>
    </xf>
    <xf numFmtId="0" fontId="23" fillId="4" borderId="16" xfId="0" applyFont="1" applyFill="1" applyBorder="1" applyAlignment="1">
      <alignment horizontal="left" vertical="center" indent="1"/>
    </xf>
    <xf numFmtId="9" fontId="17" fillId="4" borderId="17" xfId="0" applyNumberFormat="1" applyFont="1" applyFill="1" applyBorder="1" applyAlignment="1">
      <alignment horizontal="center" vertical="center"/>
    </xf>
    <xf numFmtId="9" fontId="16" fillId="12" borderId="17" xfId="0" applyNumberFormat="1" applyFont="1" applyFill="1" applyBorder="1" applyAlignment="1">
      <alignment horizontal="center" vertical="center"/>
    </xf>
    <xf numFmtId="0" fontId="25" fillId="7" borderId="16" xfId="0" applyFont="1" applyFill="1" applyBorder="1" applyAlignment="1">
      <alignment horizontal="center" vertical="center"/>
    </xf>
    <xf numFmtId="0" fontId="27" fillId="5" borderId="2" xfId="0" applyFont="1" applyFill="1" applyBorder="1" applyAlignment="1">
      <alignment horizontal="center" vertical="center"/>
    </xf>
    <xf numFmtId="0" fontId="17" fillId="6" borderId="19" xfId="0" applyFont="1" applyFill="1" applyBorder="1" applyAlignment="1">
      <alignment horizontal="left" vertical="center"/>
    </xf>
    <xf numFmtId="0" fontId="17" fillId="5" borderId="19" xfId="0" applyFont="1" applyFill="1" applyBorder="1" applyAlignment="1">
      <alignment horizontal="left" vertical="center"/>
    </xf>
    <xf numFmtId="0" fontId="12" fillId="12" borderId="8" xfId="0" applyFont="1" applyFill="1" applyBorder="1"/>
    <xf numFmtId="0" fontId="12" fillId="12" borderId="9" xfId="0" applyFont="1" applyFill="1" applyBorder="1"/>
    <xf numFmtId="0" fontId="12" fillId="12" borderId="10" xfId="0" applyFont="1" applyFill="1" applyBorder="1"/>
    <xf numFmtId="0" fontId="35" fillId="6" borderId="15" xfId="0" applyFont="1" applyFill="1" applyBorder="1" applyAlignment="1">
      <alignment horizontal="left" vertical="center" indent="1"/>
    </xf>
    <xf numFmtId="0" fontId="17" fillId="6" borderId="18" xfId="0" applyFont="1" applyFill="1" applyBorder="1" applyAlignment="1">
      <alignment horizontal="left" vertical="center" indent="1"/>
    </xf>
    <xf numFmtId="0" fontId="35" fillId="5" borderId="16" xfId="0" applyFont="1" applyFill="1" applyBorder="1" applyAlignment="1">
      <alignment horizontal="left" vertical="center" indent="1"/>
    </xf>
    <xf numFmtId="0" fontId="17" fillId="5" borderId="17" xfId="0" applyFont="1" applyFill="1" applyBorder="1" applyAlignment="1">
      <alignment horizontal="left" vertical="center" indent="1"/>
    </xf>
    <xf numFmtId="0" fontId="35" fillId="6" borderId="16" xfId="0" applyFont="1" applyFill="1" applyBorder="1" applyAlignment="1">
      <alignment horizontal="left" vertical="center" indent="1"/>
    </xf>
    <xf numFmtId="0" fontId="17" fillId="6" borderId="17" xfId="0" applyFont="1" applyFill="1" applyBorder="1" applyAlignment="1">
      <alignment horizontal="left" vertical="center" indent="1"/>
    </xf>
    <xf numFmtId="0" fontId="35" fillId="5" borderId="15" xfId="0" applyFont="1" applyFill="1" applyBorder="1" applyAlignment="1">
      <alignment horizontal="left" vertical="center" indent="1"/>
    </xf>
    <xf numFmtId="0" fontId="17" fillId="5" borderId="18" xfId="0" applyFont="1" applyFill="1" applyBorder="1" applyAlignment="1">
      <alignment horizontal="left" vertical="center" indent="1"/>
    </xf>
    <xf numFmtId="0" fontId="3" fillId="12" borderId="19" xfId="0" applyFont="1" applyFill="1" applyBorder="1" applyAlignment="1">
      <alignment horizontal="center" vertical="center"/>
    </xf>
    <xf numFmtId="0" fontId="2" fillId="4" borderId="19" xfId="0" applyFont="1" applyFill="1" applyBorder="1" applyAlignment="1">
      <alignment horizontal="center" vertical="center"/>
    </xf>
    <xf numFmtId="0" fontId="2" fillId="5" borderId="19" xfId="0" applyFont="1" applyFill="1" applyBorder="1" applyAlignment="1">
      <alignment horizontal="center" vertical="center"/>
    </xf>
    <xf numFmtId="0" fontId="7" fillId="12" borderId="8" xfId="0" applyFont="1" applyFill="1" applyBorder="1"/>
    <xf numFmtId="0" fontId="7" fillId="12" borderId="9" xfId="0" applyFont="1" applyFill="1" applyBorder="1"/>
    <xf numFmtId="0" fontId="7" fillId="12" borderId="10" xfId="0" applyFont="1" applyFill="1" applyBorder="1"/>
    <xf numFmtId="0" fontId="0" fillId="13" borderId="13" xfId="0" applyFill="1" applyBorder="1"/>
    <xf numFmtId="0" fontId="0" fillId="13" borderId="14" xfId="0" applyFill="1" applyBorder="1"/>
    <xf numFmtId="0" fontId="0" fillId="0" borderId="13" xfId="0" applyBorder="1"/>
    <xf numFmtId="0" fontId="0" fillId="0" borderId="14" xfId="0" applyBorder="1"/>
    <xf numFmtId="0" fontId="3" fillId="12" borderId="15" xfId="0" applyFont="1" applyFill="1" applyBorder="1" applyAlignment="1">
      <alignment horizontal="center" vertical="center"/>
    </xf>
    <xf numFmtId="0" fontId="3" fillId="12" borderId="18" xfId="0" applyFont="1" applyFill="1" applyBorder="1" applyAlignment="1">
      <alignment horizontal="center" vertical="center"/>
    </xf>
    <xf numFmtId="0" fontId="5" fillId="4" borderId="16" xfId="0" applyFont="1" applyFill="1" applyBorder="1" applyAlignment="1">
      <alignment horizontal="left" vertical="center" indent="1"/>
    </xf>
    <xf numFmtId="0" fontId="2" fillId="4" borderId="17" xfId="0" applyFont="1" applyFill="1" applyBorder="1" applyAlignment="1">
      <alignment horizontal="center" vertical="center"/>
    </xf>
    <xf numFmtId="0" fontId="5" fillId="5" borderId="16" xfId="0" applyFont="1" applyFill="1" applyBorder="1" applyAlignment="1">
      <alignment horizontal="left" vertical="center" indent="1"/>
    </xf>
    <xf numFmtId="0" fontId="2" fillId="5" borderId="17" xfId="0" applyFont="1" applyFill="1" applyBorder="1" applyAlignment="1">
      <alignment horizontal="center" vertical="center"/>
    </xf>
    <xf numFmtId="0" fontId="0" fillId="12" borderId="13" xfId="0" applyFill="1" applyBorder="1"/>
    <xf numFmtId="0" fontId="0" fillId="12" borderId="14" xfId="0" applyFill="1" applyBorder="1"/>
    <xf numFmtId="0" fontId="19" fillId="0" borderId="11" xfId="0" applyFont="1" applyBorder="1" applyAlignment="1">
      <alignment horizontal="left" vertical="center"/>
    </xf>
    <xf numFmtId="0" fontId="10" fillId="0" borderId="6" xfId="0" applyFont="1" applyBorder="1"/>
    <xf numFmtId="0" fontId="10" fillId="0" borderId="12" xfId="0" applyFont="1" applyBorder="1"/>
    <xf numFmtId="0" fontId="17" fillId="3" borderId="7" xfId="0" applyFont="1" applyFill="1" applyBorder="1" applyAlignment="1">
      <alignment horizontal="left" vertical="top" wrapText="1" indent="1"/>
    </xf>
    <xf numFmtId="0" fontId="10" fillId="0" borderId="7" xfId="0" applyFont="1" applyBorder="1"/>
    <xf numFmtId="0" fontId="14" fillId="0" borderId="1" xfId="0" applyFont="1" applyBorder="1" applyAlignment="1">
      <alignment horizontal="left" vertical="center"/>
    </xf>
    <xf numFmtId="0" fontId="10" fillId="0" borderId="0" xfId="0" applyFont="1"/>
    <xf numFmtId="0" fontId="12" fillId="12" borderId="13" xfId="0" applyFont="1" applyFill="1" applyBorder="1" applyAlignment="1">
      <alignment horizontal="left" vertical="center" indent="1"/>
    </xf>
    <xf numFmtId="0" fontId="12" fillId="12" borderId="0" xfId="0" applyFont="1" applyFill="1"/>
    <xf numFmtId="0" fontId="12" fillId="12" borderId="14" xfId="0" applyFont="1" applyFill="1" applyBorder="1"/>
    <xf numFmtId="0" fontId="16" fillId="13" borderId="0" xfId="0" applyFont="1" applyFill="1" applyAlignment="1">
      <alignment horizontal="center" vertical="center"/>
    </xf>
    <xf numFmtId="0" fontId="10" fillId="13" borderId="14" xfId="0" applyFont="1" applyFill="1" applyBorder="1"/>
    <xf numFmtId="0" fontId="15" fillId="12" borderId="13" xfId="0" applyFont="1" applyFill="1" applyBorder="1" applyAlignment="1">
      <alignment horizontal="left" vertical="center" indent="1"/>
    </xf>
    <xf numFmtId="0" fontId="10" fillId="12" borderId="0" xfId="0" applyFont="1" applyFill="1"/>
    <xf numFmtId="0" fontId="10" fillId="12" borderId="14" xfId="0" applyFont="1" applyFill="1" applyBorder="1"/>
    <xf numFmtId="0" fontId="16" fillId="13" borderId="13" xfId="0" applyFont="1" applyFill="1" applyBorder="1" applyAlignment="1">
      <alignment horizontal="center" vertical="center"/>
    </xf>
    <xf numFmtId="0" fontId="10" fillId="13" borderId="0" xfId="0" applyFont="1" applyFill="1"/>
    <xf numFmtId="0" fontId="16" fillId="12" borderId="20" xfId="0" applyFont="1" applyFill="1" applyBorder="1" applyAlignment="1">
      <alignment horizontal="left" vertical="center"/>
    </xf>
    <xf numFmtId="0" fontId="10" fillId="12" borderId="4" xfId="0" applyFont="1" applyFill="1" applyBorder="1"/>
    <xf numFmtId="0" fontId="21" fillId="12" borderId="13" xfId="0" applyFont="1" applyFill="1" applyBorder="1" applyAlignment="1">
      <alignment horizontal="left" vertical="center" indent="1"/>
    </xf>
    <xf numFmtId="0" fontId="22" fillId="12" borderId="13" xfId="0" applyFont="1" applyFill="1" applyBorder="1" applyAlignment="1">
      <alignment horizontal="left" vertical="center" indent="1"/>
    </xf>
    <xf numFmtId="0" fontId="18" fillId="12" borderId="16" xfId="0" applyFont="1" applyFill="1" applyBorder="1" applyAlignment="1">
      <alignment horizontal="left" vertical="center" indent="1"/>
    </xf>
    <xf numFmtId="0" fontId="30" fillId="12" borderId="13" xfId="0" applyFont="1" applyFill="1" applyBorder="1" applyAlignment="1">
      <alignment horizontal="left" vertical="center" indent="1"/>
    </xf>
    <xf numFmtId="0" fontId="16" fillId="12" borderId="16" xfId="0" applyFont="1" applyFill="1" applyBorder="1" applyAlignment="1">
      <alignment horizontal="left" vertical="center" indent="1"/>
    </xf>
    <xf numFmtId="0" fontId="34" fillId="12" borderId="13" xfId="0" applyFont="1" applyFill="1" applyBorder="1" applyAlignment="1">
      <alignment horizontal="left" vertical="center" indent="1"/>
    </xf>
    <xf numFmtId="0" fontId="10" fillId="12" borderId="21" xfId="0" applyFont="1" applyFill="1" applyBorder="1"/>
    <xf numFmtId="0" fontId="8" fillId="12" borderId="13" xfId="0" applyFont="1" applyFill="1" applyBorder="1" applyAlignment="1">
      <alignment horizontal="left" vertical="center" indent="1"/>
    </xf>
    <xf numFmtId="0" fontId="7" fillId="12" borderId="0" xfId="0" applyFont="1" applyFill="1"/>
    <xf numFmtId="0" fontId="7" fillId="12" borderId="14" xfId="0" applyFont="1" applyFill="1" applyBorder="1"/>
    <xf numFmtId="0" fontId="9" fillId="12" borderId="13" xfId="0" applyFont="1" applyFill="1" applyBorder="1" applyAlignment="1">
      <alignment horizontal="left" vertical="center" indent="1"/>
    </xf>
    <xf numFmtId="0" fontId="1" fillId="12" borderId="22" xfId="0" applyFont="1" applyFill="1" applyBorder="1" applyAlignment="1">
      <alignment horizontal="left" vertical="center"/>
    </xf>
    <xf numFmtId="0" fontId="0" fillId="12" borderId="5" xfId="0" applyFill="1" applyBorder="1"/>
    <xf numFmtId="0" fontId="0" fillId="12" borderId="23" xfId="0" applyFill="1" applyBorder="1"/>
    <xf numFmtId="0" fontId="4" fillId="0" borderId="11" xfId="0" applyFont="1" applyBorder="1" applyAlignment="1">
      <alignment horizontal="left" vertical="center"/>
    </xf>
    <xf numFmtId="0" fontId="0" fillId="0" borderId="6" xfId="0" applyBorder="1"/>
    <xf numFmtId="0" fontId="0" fillId="0" borderId="12" xfId="0" applyBorder="1"/>
    <xf numFmtId="0" fontId="36" fillId="10" borderId="2" xfId="0" applyFont="1" applyFill="1" applyBorder="1" applyAlignment="1">
      <alignment horizontal="center" vertical="center"/>
    </xf>
    <xf numFmtId="0" fontId="36" fillId="10" borderId="3" xfId="0" applyFont="1" applyFill="1" applyBorder="1" applyAlignment="1">
      <alignment horizontal="center" vertical="center"/>
    </xf>
    <xf numFmtId="0" fontId="36" fillId="9" borderId="3" xfId="0" applyFont="1" applyFill="1" applyBorder="1" applyAlignment="1">
      <alignment horizontal="center" vertical="center"/>
    </xf>
  </cellXfs>
  <cellStyles count="2">
    <cellStyle name="Normal" xfId="0" builtinId="0"/>
    <cellStyle name="Percent" xfId="1" builtinId="5"/>
  </cellStyles>
  <dxfs count="15">
    <dxf>
      <fill>
        <patternFill patternType="solid">
          <fgColor indexed="64"/>
          <bgColor rgb="FFD9D9D9"/>
        </patternFill>
      </fill>
    </dxf>
    <dxf>
      <fill>
        <patternFill patternType="solid">
          <fgColor indexed="64"/>
          <bgColor rgb="FFFFEB9C"/>
        </patternFill>
      </fill>
    </dxf>
    <dxf>
      <fill>
        <patternFill patternType="solid">
          <fgColor indexed="64"/>
          <bgColor rgb="FFFFC7CE"/>
        </patternFill>
      </fill>
    </dxf>
    <dxf>
      <fill>
        <patternFill patternType="solid">
          <fgColor indexed="64"/>
          <bgColor rgb="FFC6EFCE"/>
        </patternFill>
      </fill>
    </dxf>
    <dxf>
      <font>
        <b/>
        <sz val="10"/>
        <color rgb="FF155724"/>
        <name val="Calibri"/>
      </font>
      <fill>
        <patternFill patternType="solid">
          <fgColor rgb="FFD4EDDA"/>
        </patternFill>
      </fill>
    </dxf>
    <dxf>
      <font>
        <sz val="9"/>
        <color rgb="FFE65100"/>
        <name val="Calibri"/>
      </font>
      <fill>
        <patternFill patternType="solid">
          <fgColor rgb="FFFFF8E1"/>
        </patternFill>
      </fill>
    </dxf>
    <dxf>
      <font>
        <sz val="9"/>
        <color rgb="FFC62828"/>
        <name val="Calibri"/>
      </font>
      <fill>
        <patternFill patternType="solid">
          <fgColor rgb="FFFDECEA"/>
        </patternFill>
      </fill>
    </dxf>
    <dxf>
      <font>
        <sz val="9"/>
        <color rgb="FF6C757D"/>
        <name val="Calibri"/>
      </font>
      <fill>
        <patternFill patternType="solid">
          <fgColor rgb="FFE2E3E5"/>
        </patternFill>
      </fill>
    </dxf>
    <dxf>
      <font>
        <sz val="9"/>
        <color rgb="FF155724"/>
        <name val="Calibri"/>
      </font>
      <fill>
        <patternFill patternType="solid">
          <fgColor rgb="FFD4EDDA"/>
        </patternFill>
      </fill>
    </dxf>
    <dxf>
      <font>
        <sz val="9"/>
        <color rgb="FFE65100"/>
        <name val="Calibri"/>
      </font>
      <fill>
        <patternFill patternType="solid">
          <fgColor rgb="FFFFF3CD"/>
        </patternFill>
      </fill>
    </dxf>
    <dxf>
      <font>
        <sz val="9"/>
        <color rgb="FF1565C0"/>
        <name val="Calibri"/>
      </font>
      <fill>
        <patternFill patternType="solid">
          <fgColor rgb="FFDDEEFF"/>
        </patternFill>
      </fill>
    </dxf>
    <dxf>
      <font>
        <sz val="9"/>
        <color rgb="FF6C757D"/>
        <name val="Calibri"/>
      </font>
      <fill>
        <patternFill patternType="solid">
          <fgColor rgb="FFE2E3E5"/>
        </patternFill>
      </fill>
    </dxf>
    <dxf>
      <font>
        <sz val="9"/>
        <color rgb="FF155724"/>
        <name val="Calibri"/>
      </font>
      <fill>
        <patternFill patternType="solid">
          <fgColor rgb="FFD4EDDA"/>
        </patternFill>
      </fill>
    </dxf>
    <dxf>
      <font>
        <sz val="9"/>
        <color rgb="FFE65100"/>
        <name val="Calibri"/>
      </font>
      <fill>
        <patternFill patternType="solid">
          <fgColor rgb="FFFFF3CD"/>
        </patternFill>
      </fill>
    </dxf>
    <dxf>
      <font>
        <sz val="9"/>
        <color rgb="FF1565C0"/>
        <name val="Calibri"/>
      </font>
      <fill>
        <patternFill patternType="solid">
          <fgColor rgb="FFDDEE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139700</xdr:colOff>
      <xdr:row>0</xdr:row>
      <xdr:rowOff>85725</xdr:rowOff>
    </xdr:from>
    <xdr:to>
      <xdr:col>2</xdr:col>
      <xdr:colOff>749300</xdr:colOff>
      <xdr:row>1</xdr:row>
      <xdr:rowOff>514350</xdr:rowOff>
    </xdr:to>
    <xdr:pic>
      <xdr:nvPicPr>
        <xdr:cNvPr id="2" name="Picture 1" descr="Fiducient">
          <a:extLst>
            <a:ext uri="{FF2B5EF4-FFF2-40B4-BE49-F238E27FC236}">
              <a16:creationId xmlns:a16="http://schemas.microsoft.com/office/drawing/2014/main" id="{B9BCA24A-3AC8-877D-3B16-170A530C405F}"/>
            </a:ext>
          </a:extLst>
        </xdr:cNvPr>
        <xdr:cNvPicPr>
          <a:picLocks noChangeAspect="1" noChangeArrowheads="1"/>
        </xdr:cNvPicPr>
      </xdr:nvPicPr>
      <xdr:blipFill>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282575" y="85725"/>
          <a:ext cx="2289175"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806450</xdr:colOff>
      <xdr:row>1</xdr:row>
      <xdr:rowOff>66675</xdr:rowOff>
    </xdr:from>
    <xdr:to>
      <xdr:col>8</xdr:col>
      <xdr:colOff>971550</xdr:colOff>
      <xdr:row>1</xdr:row>
      <xdr:rowOff>476250</xdr:rowOff>
    </xdr:to>
    <xdr:sp macro="" textlink="">
      <xdr:nvSpPr>
        <xdr:cNvPr id="3" name="TextBox 2">
          <a:extLst>
            <a:ext uri="{FF2B5EF4-FFF2-40B4-BE49-F238E27FC236}">
              <a16:creationId xmlns:a16="http://schemas.microsoft.com/office/drawing/2014/main" id="{24C7439D-9550-F090-9E37-052A9521E4C1}"/>
            </a:ext>
          </a:extLst>
        </xdr:cNvPr>
        <xdr:cNvSpPr txBox="1"/>
      </xdr:nvSpPr>
      <xdr:spPr>
        <a:xfrm>
          <a:off x="2625725" y="171450"/>
          <a:ext cx="74136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bg1"/>
              </a:solidFill>
              <a:latin typeface="Georgia" panose="02040502050405020303" pitchFamily="18" charset="0"/>
            </a:rPr>
            <a:t>  |  FINANCIAL INSTITUTIONS PARTNERSHIP</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866775</xdr:colOff>
      <xdr:row>1</xdr:row>
      <xdr:rowOff>9525</xdr:rowOff>
    </xdr:from>
    <xdr:to>
      <xdr:col>9</xdr:col>
      <xdr:colOff>1476375</xdr:colOff>
      <xdr:row>2</xdr:row>
      <xdr:rowOff>85725</xdr:rowOff>
    </xdr:to>
    <xdr:pic>
      <xdr:nvPicPr>
        <xdr:cNvPr id="2" name="Picture 1" descr="Fiducient">
          <a:extLst>
            <a:ext uri="{FF2B5EF4-FFF2-40B4-BE49-F238E27FC236}">
              <a16:creationId xmlns:a16="http://schemas.microsoft.com/office/drawing/2014/main" id="{AF8FFFC1-D6AC-40B9-82D1-5CCDBF61F943}"/>
            </a:ext>
          </a:extLst>
        </xdr:cNvPr>
        <xdr:cNvPicPr>
          <a:picLocks noChangeAspect="1" noChangeArrowheads="1"/>
        </xdr:cNvPicPr>
      </xdr:nvPicPr>
      <xdr:blipFill>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9039225" y="85725"/>
          <a:ext cx="2282825" cy="530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1162050</xdr:colOff>
      <xdr:row>1</xdr:row>
      <xdr:rowOff>0</xdr:rowOff>
    </xdr:from>
    <xdr:to>
      <xdr:col>8</xdr:col>
      <xdr:colOff>1657350</xdr:colOff>
      <xdr:row>2</xdr:row>
      <xdr:rowOff>104775</xdr:rowOff>
    </xdr:to>
    <xdr:pic>
      <xdr:nvPicPr>
        <xdr:cNvPr id="2" name="Picture 1" descr="Fiducient">
          <a:extLst>
            <a:ext uri="{FF2B5EF4-FFF2-40B4-BE49-F238E27FC236}">
              <a16:creationId xmlns:a16="http://schemas.microsoft.com/office/drawing/2014/main" id="{66AA1EBF-0C68-4CCB-9E9B-4D90A3677F5C}"/>
            </a:ext>
          </a:extLst>
        </xdr:cNvPr>
        <xdr:cNvPicPr>
          <a:picLocks noChangeAspect="1" noChangeArrowheads="1"/>
        </xdr:cNvPicPr>
      </xdr:nvPicPr>
      <xdr:blipFill>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13477875" y="76200"/>
          <a:ext cx="2286000"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415925</xdr:colOff>
      <xdr:row>0</xdr:row>
      <xdr:rowOff>66675</xdr:rowOff>
    </xdr:from>
    <xdr:to>
      <xdr:col>7</xdr:col>
      <xdr:colOff>0</xdr:colOff>
      <xdr:row>2</xdr:row>
      <xdr:rowOff>92075</xdr:rowOff>
    </xdr:to>
    <xdr:pic>
      <xdr:nvPicPr>
        <xdr:cNvPr id="2" name="Picture 1" descr="Fiducient">
          <a:extLst>
            <a:ext uri="{FF2B5EF4-FFF2-40B4-BE49-F238E27FC236}">
              <a16:creationId xmlns:a16="http://schemas.microsoft.com/office/drawing/2014/main" id="{7FE48646-1469-49D8-9DFC-0EDB5753A6E9}"/>
            </a:ext>
          </a:extLst>
        </xdr:cNvPr>
        <xdr:cNvPicPr>
          <a:picLocks noChangeAspect="1" noChangeArrowheads="1"/>
        </xdr:cNvPicPr>
      </xdr:nvPicPr>
      <xdr:blipFill>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7245350" y="66675"/>
          <a:ext cx="2289175" cy="530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19050</xdr:colOff>
      <xdr:row>1</xdr:row>
      <xdr:rowOff>0</xdr:rowOff>
    </xdr:from>
    <xdr:to>
      <xdr:col>6</xdr:col>
      <xdr:colOff>666750</xdr:colOff>
      <xdr:row>2</xdr:row>
      <xdr:rowOff>104775</xdr:rowOff>
    </xdr:to>
    <xdr:pic>
      <xdr:nvPicPr>
        <xdr:cNvPr id="2" name="Picture 1" descr="Fiducient">
          <a:extLst>
            <a:ext uri="{FF2B5EF4-FFF2-40B4-BE49-F238E27FC236}">
              <a16:creationId xmlns:a16="http://schemas.microsoft.com/office/drawing/2014/main" id="{DC0552D1-3030-43D3-9092-2CA152AE9A07}"/>
            </a:ext>
          </a:extLst>
        </xdr:cNvPr>
        <xdr:cNvPicPr>
          <a:picLocks noChangeAspect="1" noChangeArrowheads="1"/>
        </xdr:cNvPicPr>
      </xdr:nvPicPr>
      <xdr:blipFill>
        <a:blip xmlns:r="http://schemas.openxmlformats.org/officeDocument/2006/relationships" r:embed="rId1">
          <a:lum bright="70000" contrast="-70000"/>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a:stretch>
          <a:fillRect/>
        </a:stretch>
      </xdr:blipFill>
      <xdr:spPr bwMode="auto">
        <a:xfrm>
          <a:off x="5886450" y="76200"/>
          <a:ext cx="2282825"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Fiducient">
      <a:dk1>
        <a:srgbClr val="000000"/>
      </a:dk1>
      <a:lt1>
        <a:srgbClr val="FFFFFF"/>
      </a:lt1>
      <a:dk2>
        <a:srgbClr val="4B5054"/>
      </a:dk2>
      <a:lt2>
        <a:srgbClr val="D9D8D5"/>
      </a:lt2>
      <a:accent1>
        <a:srgbClr val="002855"/>
      </a:accent1>
      <a:accent2>
        <a:srgbClr val="009CDE"/>
      </a:accent2>
      <a:accent3>
        <a:srgbClr val="A0DAB3"/>
      </a:accent3>
      <a:accent4>
        <a:srgbClr val="F1B334"/>
      </a:accent4>
      <a:accent5>
        <a:srgbClr val="582C40"/>
      </a:accent5>
      <a:accent6>
        <a:srgbClr val="00B2A9"/>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B2A4A"/>
    <pageSetUpPr fitToPage="1"/>
  </sheetPr>
  <dimension ref="A1:I31"/>
  <sheetViews>
    <sheetView showGridLines="0" tabSelected="1" workbookViewId="0">
      <selection activeCell="N13" sqref="N13"/>
    </sheetView>
  </sheetViews>
  <sheetFormatPr defaultColWidth="8.7109375" defaultRowHeight="14.25" x14ac:dyDescent="0.2"/>
  <cols>
    <col min="1" max="1" width="2" style="8" customWidth="1"/>
    <col min="2" max="2" width="24" style="8" bestFit="1" customWidth="1"/>
    <col min="3" max="3" width="33.5703125" style="8" customWidth="1"/>
    <col min="4" max="5" width="14" style="8" customWidth="1"/>
    <col min="6" max="6" width="12" style="8" customWidth="1"/>
    <col min="7" max="7" width="14" style="8" customWidth="1"/>
    <col min="8" max="8" width="16" style="8" customWidth="1"/>
    <col min="9" max="9" width="22" style="8" customWidth="1"/>
    <col min="10" max="10" width="2" style="8" customWidth="1"/>
    <col min="11" max="16384" width="8.7109375" style="8"/>
  </cols>
  <sheetData>
    <row r="1" spans="1:9" ht="8.1" customHeight="1" x14ac:dyDescent="0.2">
      <c r="A1" s="7"/>
      <c r="B1" s="20"/>
      <c r="C1" s="21"/>
      <c r="D1" s="21"/>
      <c r="E1" s="21"/>
      <c r="F1" s="21"/>
      <c r="G1" s="21"/>
      <c r="H1" s="21"/>
      <c r="I1" s="22"/>
    </row>
    <row r="2" spans="1:9" ht="48" customHeight="1" x14ac:dyDescent="0.2">
      <c r="A2" s="18"/>
      <c r="B2" s="23"/>
      <c r="C2" s="18"/>
      <c r="D2" s="19"/>
      <c r="E2" s="18"/>
      <c r="F2" s="18"/>
      <c r="G2" s="18"/>
      <c r="H2" s="18"/>
      <c r="I2" s="24"/>
    </row>
    <row r="3" spans="1:9" ht="18" customHeight="1" x14ac:dyDescent="0.2">
      <c r="A3" s="7"/>
      <c r="B3" s="133" t="s">
        <v>0</v>
      </c>
      <c r="C3" s="134"/>
      <c r="D3" s="134"/>
      <c r="E3" s="134"/>
      <c r="F3" s="134"/>
      <c r="G3" s="134"/>
      <c r="H3" s="134"/>
      <c r="I3" s="135"/>
    </row>
    <row r="4" spans="1:9" ht="8.1" customHeight="1" x14ac:dyDescent="0.2">
      <c r="A4" s="9"/>
      <c r="B4" s="26"/>
      <c r="C4" s="9"/>
      <c r="D4" s="9"/>
      <c r="E4" s="9"/>
      <c r="F4" s="9"/>
      <c r="G4" s="9"/>
      <c r="H4" s="9"/>
      <c r="I4" s="27"/>
    </row>
    <row r="5" spans="1:9" ht="8.1" customHeight="1" x14ac:dyDescent="0.2">
      <c r="B5" s="28"/>
      <c r="I5" s="29"/>
    </row>
    <row r="6" spans="1:9" ht="20.100000000000001" customHeight="1" x14ac:dyDescent="0.2">
      <c r="B6" s="28"/>
      <c r="I6" s="29"/>
    </row>
    <row r="7" spans="1:9" ht="18" customHeight="1" x14ac:dyDescent="0.2">
      <c r="B7" s="30" t="s">
        <v>1</v>
      </c>
      <c r="C7" s="131" t="s">
        <v>2</v>
      </c>
      <c r="D7" s="132"/>
      <c r="E7" s="132"/>
      <c r="I7" s="29"/>
    </row>
    <row r="8" spans="1:9" ht="18" customHeight="1" x14ac:dyDescent="0.2">
      <c r="B8" s="30" t="s">
        <v>3</v>
      </c>
      <c r="C8" s="131" t="s">
        <v>4</v>
      </c>
      <c r="D8" s="132"/>
      <c r="E8" s="132"/>
      <c r="I8" s="29"/>
    </row>
    <row r="9" spans="1:9" ht="18" customHeight="1" x14ac:dyDescent="0.2">
      <c r="B9" s="30" t="s">
        <v>5</v>
      </c>
      <c r="C9" s="131" t="str">
        <f>'Key Contacts'!B8</f>
        <v>Joe Cortese</v>
      </c>
      <c r="D9" s="132"/>
      <c r="E9" s="132"/>
      <c r="I9" s="29"/>
    </row>
    <row r="10" spans="1:9" ht="18" customHeight="1" x14ac:dyDescent="0.2">
      <c r="B10" s="30" t="s">
        <v>6</v>
      </c>
      <c r="C10" s="131" t="s">
        <v>7</v>
      </c>
      <c r="D10" s="132"/>
      <c r="E10" s="132"/>
      <c r="I10" s="29"/>
    </row>
    <row r="11" spans="1:9" ht="8.1" customHeight="1" x14ac:dyDescent="0.2">
      <c r="B11" s="28"/>
      <c r="I11" s="29"/>
    </row>
    <row r="12" spans="1:9" x14ac:dyDescent="0.2">
      <c r="B12" s="28"/>
      <c r="I12" s="29"/>
    </row>
    <row r="13" spans="1:9" ht="20.100000000000001" customHeight="1" x14ac:dyDescent="0.2">
      <c r="B13" s="138" t="s">
        <v>8</v>
      </c>
      <c r="C13" s="139"/>
      <c r="D13" s="139"/>
      <c r="E13" s="139"/>
      <c r="F13" s="139"/>
      <c r="G13" s="139"/>
      <c r="H13" s="139"/>
      <c r="I13" s="140"/>
    </row>
    <row r="14" spans="1:9" ht="21.95" customHeight="1" x14ac:dyDescent="0.2">
      <c r="B14" s="141" t="s">
        <v>9</v>
      </c>
      <c r="C14" s="142"/>
      <c r="D14" s="142"/>
      <c r="E14" s="136" t="s">
        <v>10</v>
      </c>
      <c r="F14" s="142"/>
      <c r="G14" s="142"/>
      <c r="H14" s="136" t="s">
        <v>11</v>
      </c>
      <c r="I14" s="137"/>
    </row>
    <row r="15" spans="1:9" ht="69.95" customHeight="1" x14ac:dyDescent="0.2">
      <c r="B15" s="129" t="s">
        <v>12</v>
      </c>
      <c r="C15" s="130"/>
      <c r="D15" s="130"/>
      <c r="E15" s="129" t="s">
        <v>13</v>
      </c>
      <c r="F15" s="130"/>
      <c r="G15" s="130"/>
      <c r="H15" s="129" t="s">
        <v>14</v>
      </c>
      <c r="I15" s="130"/>
    </row>
    <row r="16" spans="1:9" ht="8.1" customHeight="1" x14ac:dyDescent="0.2">
      <c r="B16" s="28"/>
      <c r="I16" s="29"/>
    </row>
    <row r="17" spans="1:9" x14ac:dyDescent="0.2">
      <c r="B17" s="28"/>
      <c r="I17" s="29"/>
    </row>
    <row r="18" spans="1:9" ht="20.100000000000001" customHeight="1" x14ac:dyDescent="0.2">
      <c r="B18" s="138" t="s">
        <v>15</v>
      </c>
      <c r="C18" s="139"/>
      <c r="D18" s="139"/>
      <c r="E18" s="139"/>
      <c r="F18" s="139"/>
      <c r="G18" s="139"/>
      <c r="H18" s="139"/>
      <c r="I18" s="140"/>
    </row>
    <row r="19" spans="1:9" ht="18" customHeight="1" x14ac:dyDescent="0.2">
      <c r="B19" s="32" t="s">
        <v>16</v>
      </c>
      <c r="C19" s="10" t="s">
        <v>17</v>
      </c>
      <c r="D19" s="10" t="s">
        <v>18</v>
      </c>
      <c r="E19" s="10" t="s">
        <v>19</v>
      </c>
      <c r="F19" s="10" t="s">
        <v>20</v>
      </c>
      <c r="G19" s="10" t="s">
        <v>21</v>
      </c>
      <c r="H19" s="10" t="s">
        <v>22</v>
      </c>
      <c r="I19" s="33" t="s">
        <v>23</v>
      </c>
    </row>
    <row r="20" spans="1:9" ht="15.95" customHeight="1" x14ac:dyDescent="0.2">
      <c r="B20" s="34" t="s">
        <v>24</v>
      </c>
      <c r="C20" s="12" t="s">
        <v>25</v>
      </c>
      <c r="D20" s="11" t="s">
        <v>26</v>
      </c>
      <c r="E20" s="11" t="s">
        <v>27</v>
      </c>
      <c r="F20" s="11" t="s">
        <v>28</v>
      </c>
      <c r="G20" s="11">
        <v>5</v>
      </c>
      <c r="H20" s="13">
        <f>'Progress Dashboard'!I7</f>
        <v>0</v>
      </c>
      <c r="I20" s="35" t="s">
        <v>29</v>
      </c>
    </row>
    <row r="21" spans="1:9" ht="15.95" customHeight="1" x14ac:dyDescent="0.2">
      <c r="B21" s="36" t="s">
        <v>30</v>
      </c>
      <c r="C21" s="15" t="s">
        <v>31</v>
      </c>
      <c r="D21" s="14" t="s">
        <v>32</v>
      </c>
      <c r="E21" s="14" t="s">
        <v>33</v>
      </c>
      <c r="F21" s="14" t="s">
        <v>28</v>
      </c>
      <c r="G21" s="14">
        <v>9</v>
      </c>
      <c r="H21" s="42">
        <f>'Progress Dashboard'!I8</f>
        <v>0</v>
      </c>
      <c r="I21" s="37" t="s">
        <v>29</v>
      </c>
    </row>
    <row r="22" spans="1:9" ht="15.95" customHeight="1" x14ac:dyDescent="0.2">
      <c r="B22" s="34" t="s">
        <v>34</v>
      </c>
      <c r="C22" s="12" t="s">
        <v>35</v>
      </c>
      <c r="D22" s="11" t="s">
        <v>36</v>
      </c>
      <c r="E22" s="11" t="s">
        <v>33</v>
      </c>
      <c r="F22" s="11" t="s">
        <v>28</v>
      </c>
      <c r="G22" s="11">
        <v>5</v>
      </c>
      <c r="H22" s="43">
        <f>'Progress Dashboard'!I9</f>
        <v>0</v>
      </c>
      <c r="I22" s="35" t="s">
        <v>29</v>
      </c>
    </row>
    <row r="23" spans="1:9" ht="15.95" customHeight="1" x14ac:dyDescent="0.2">
      <c r="B23" s="36" t="s">
        <v>37</v>
      </c>
      <c r="C23" s="15" t="s">
        <v>38</v>
      </c>
      <c r="D23" s="14" t="s">
        <v>39</v>
      </c>
      <c r="E23" s="14" t="s">
        <v>27</v>
      </c>
      <c r="F23" s="14" t="s">
        <v>28</v>
      </c>
      <c r="G23" s="14">
        <v>4</v>
      </c>
      <c r="H23" s="42">
        <f>'Progress Dashboard'!I10</f>
        <v>0</v>
      </c>
      <c r="I23" s="38" t="s">
        <v>29</v>
      </c>
    </row>
    <row r="24" spans="1:9" ht="15.95" customHeight="1" x14ac:dyDescent="0.2">
      <c r="B24" s="34" t="s">
        <v>40</v>
      </c>
      <c r="C24" s="12" t="s">
        <v>41</v>
      </c>
      <c r="D24" s="11" t="s">
        <v>42</v>
      </c>
      <c r="E24" s="11" t="s">
        <v>33</v>
      </c>
      <c r="F24" s="11" t="s">
        <v>43</v>
      </c>
      <c r="G24" s="11">
        <v>4</v>
      </c>
      <c r="H24" s="43">
        <f>'Progress Dashboard'!I11</f>
        <v>0</v>
      </c>
      <c r="I24" s="35" t="s">
        <v>29</v>
      </c>
    </row>
    <row r="25" spans="1:9" ht="15.95" customHeight="1" x14ac:dyDescent="0.2">
      <c r="B25" s="36" t="s">
        <v>44</v>
      </c>
      <c r="C25" s="15" t="s">
        <v>45</v>
      </c>
      <c r="D25" s="14" t="s">
        <v>46</v>
      </c>
      <c r="E25" s="14" t="s">
        <v>27</v>
      </c>
      <c r="F25" s="14" t="s">
        <v>43</v>
      </c>
      <c r="G25" s="14">
        <v>3</v>
      </c>
      <c r="H25" s="42">
        <f>'Progress Dashboard'!I12</f>
        <v>0</v>
      </c>
      <c r="I25" s="38" t="s">
        <v>29</v>
      </c>
    </row>
    <row r="26" spans="1:9" ht="15.95" customHeight="1" x14ac:dyDescent="0.2">
      <c r="B26" s="34" t="s">
        <v>47</v>
      </c>
      <c r="C26" s="12" t="s">
        <v>48</v>
      </c>
      <c r="D26" s="11" t="s">
        <v>49</v>
      </c>
      <c r="E26" s="11" t="s">
        <v>33</v>
      </c>
      <c r="F26" s="11" t="s">
        <v>50</v>
      </c>
      <c r="G26" s="11">
        <v>4</v>
      </c>
      <c r="H26" s="43">
        <f>'Progress Dashboard'!I13</f>
        <v>0</v>
      </c>
      <c r="I26" s="35" t="s">
        <v>29</v>
      </c>
    </row>
    <row r="27" spans="1:9" ht="15.95" customHeight="1" x14ac:dyDescent="0.2">
      <c r="B27" s="36" t="s">
        <v>51</v>
      </c>
      <c r="C27" s="15" t="s">
        <v>52</v>
      </c>
      <c r="D27" s="14" t="s">
        <v>46</v>
      </c>
      <c r="E27" s="14" t="s">
        <v>27</v>
      </c>
      <c r="F27" s="14" t="s">
        <v>28</v>
      </c>
      <c r="G27" s="14">
        <v>4</v>
      </c>
      <c r="H27" s="42">
        <f>'Progress Dashboard'!I14</f>
        <v>0</v>
      </c>
      <c r="I27" s="38" t="s">
        <v>29</v>
      </c>
    </row>
    <row r="28" spans="1:9" x14ac:dyDescent="0.2">
      <c r="B28" s="28"/>
      <c r="I28" s="29"/>
    </row>
    <row r="29" spans="1:9" x14ac:dyDescent="0.2">
      <c r="B29" s="28"/>
      <c r="I29" s="29"/>
    </row>
    <row r="30" spans="1:9" ht="8.1" customHeight="1" x14ac:dyDescent="0.2">
      <c r="A30" s="17"/>
      <c r="B30" s="39"/>
      <c r="C30" s="17"/>
      <c r="D30" s="17"/>
      <c r="E30" s="17"/>
      <c r="F30" s="17"/>
      <c r="G30" s="17"/>
      <c r="H30" s="17"/>
      <c r="I30" s="40"/>
    </row>
    <row r="31" spans="1:9" ht="14.1" customHeight="1" x14ac:dyDescent="0.2">
      <c r="B31" s="126" t="s">
        <v>53</v>
      </c>
      <c r="C31" s="127"/>
      <c r="D31" s="127"/>
      <c r="E31" s="127"/>
      <c r="F31" s="127"/>
      <c r="G31" s="127"/>
      <c r="H31" s="127"/>
      <c r="I31" s="128"/>
    </row>
  </sheetData>
  <mergeCells count="14">
    <mergeCell ref="B31:I31"/>
    <mergeCell ref="H15:I15"/>
    <mergeCell ref="C8:E8"/>
    <mergeCell ref="C9:E9"/>
    <mergeCell ref="B3:I3"/>
    <mergeCell ref="H14:I14"/>
    <mergeCell ref="C7:E7"/>
    <mergeCell ref="E15:G15"/>
    <mergeCell ref="C10:E10"/>
    <mergeCell ref="B18:I18"/>
    <mergeCell ref="B13:I13"/>
    <mergeCell ref="B14:D14"/>
    <mergeCell ref="B15:D15"/>
    <mergeCell ref="E14:G14"/>
  </mergeCells>
  <conditionalFormatting sqref="I21">
    <cfRule type="cellIs" dxfId="14" priority="1" operator="equal">
      <formula>"In-Progress"</formula>
    </cfRule>
    <cfRule type="cellIs" dxfId="13" priority="2" operator="equal">
      <formula>"In-Review"</formula>
    </cfRule>
    <cfRule type="cellIs" dxfId="12" priority="3" operator="equal">
      <formula>"Complete"</formula>
    </cfRule>
    <cfRule type="cellIs" dxfId="11" priority="4" operator="equal">
      <formula>"On Hold"</formula>
    </cfRule>
  </conditionalFormatting>
  <dataValidations count="1">
    <dataValidation type="list" allowBlank="1" sqref="I20:I27" xr:uid="{B9F1B0D3-E6F7-4ED5-A241-E4CD13CB6E44}">
      <formula1>"Not Started,In-Progress,In-Review,Complete,On Hold"</formula1>
    </dataValidation>
  </dataValidations>
  <pageMargins left="0.5" right="0.5" top="0.5" bottom="0.5" header="0.5" footer="0.5"/>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K55"/>
  <sheetViews>
    <sheetView showGridLines="0" workbookViewId="0">
      <pane xSplit="1" ySplit="6" topLeftCell="B26" activePane="bottomRight" state="frozen"/>
      <selection pane="topRight"/>
      <selection pane="bottomLeft"/>
      <selection pane="bottomRight" activeCell="H8" sqref="H8"/>
    </sheetView>
  </sheetViews>
  <sheetFormatPr defaultColWidth="8.7109375" defaultRowHeight="14.25" x14ac:dyDescent="0.2"/>
  <cols>
    <col min="1" max="1" width="2" style="8" customWidth="1"/>
    <col min="2" max="2" width="24" style="8" customWidth="1"/>
    <col min="3" max="3" width="38" style="8" customWidth="1"/>
    <col min="4" max="4" width="14.42578125" style="8" customWidth="1"/>
    <col min="5" max="5" width="16.42578125" style="8" customWidth="1"/>
    <col min="6" max="6" width="10.85546875" style="8" customWidth="1"/>
    <col min="7" max="8" width="12" style="8" customWidth="1"/>
    <col min="9" max="9" width="24" style="8" customWidth="1"/>
    <col min="10" max="10" width="22" style="8" customWidth="1"/>
    <col min="11" max="11" width="2" style="8" customWidth="1"/>
    <col min="12" max="16384" width="8.7109375" style="8"/>
  </cols>
  <sheetData>
    <row r="1" spans="1:11" ht="6" customHeight="1" x14ac:dyDescent="0.2">
      <c r="A1" s="7"/>
      <c r="B1" s="20"/>
      <c r="C1" s="21"/>
      <c r="D1" s="21"/>
      <c r="E1" s="21"/>
      <c r="F1" s="21"/>
      <c r="G1" s="21"/>
      <c r="H1" s="21"/>
      <c r="I1" s="21"/>
      <c r="J1" s="21"/>
      <c r="K1" s="22"/>
    </row>
    <row r="2" spans="1:11" ht="36" customHeight="1" x14ac:dyDescent="0.2">
      <c r="A2" s="7"/>
      <c r="B2" s="145" t="s">
        <v>54</v>
      </c>
      <c r="C2" s="139"/>
      <c r="D2" s="139"/>
      <c r="E2" s="139"/>
      <c r="F2" s="139"/>
      <c r="G2" s="139"/>
      <c r="H2" s="139"/>
      <c r="I2" s="139"/>
      <c r="J2" s="139"/>
      <c r="K2" s="31"/>
    </row>
    <row r="3" spans="1:11" ht="14.1" customHeight="1" x14ac:dyDescent="0.2">
      <c r="A3" s="7"/>
      <c r="B3" s="146" t="s">
        <v>55</v>
      </c>
      <c r="C3" s="134"/>
      <c r="D3" s="134"/>
      <c r="E3" s="134"/>
      <c r="F3" s="134"/>
      <c r="G3" s="134"/>
      <c r="H3" s="134"/>
      <c r="I3" s="134"/>
      <c r="J3" s="134"/>
      <c r="K3" s="31"/>
    </row>
    <row r="4" spans="1:11" ht="5.0999999999999996" customHeight="1" x14ac:dyDescent="0.2">
      <c r="A4" s="9"/>
      <c r="B4" s="26"/>
      <c r="C4" s="9"/>
      <c r="D4" s="9"/>
      <c r="E4" s="9"/>
      <c r="F4" s="9"/>
      <c r="G4" s="9"/>
      <c r="H4" s="9"/>
      <c r="I4" s="9"/>
      <c r="J4" s="9"/>
      <c r="K4" s="27"/>
    </row>
    <row r="5" spans="1:11" ht="8.1" customHeight="1" x14ac:dyDescent="0.2">
      <c r="B5" s="28"/>
      <c r="K5" s="29"/>
    </row>
    <row r="6" spans="1:11" ht="24" x14ac:dyDescent="0.2">
      <c r="A6" s="71"/>
      <c r="B6" s="74" t="s">
        <v>56</v>
      </c>
      <c r="C6" s="44" t="s">
        <v>17</v>
      </c>
      <c r="D6" s="44" t="s">
        <v>57</v>
      </c>
      <c r="E6" s="44" t="s">
        <v>58</v>
      </c>
      <c r="F6" s="44" t="s">
        <v>18</v>
      </c>
      <c r="G6" s="44" t="s">
        <v>20</v>
      </c>
      <c r="H6" s="44" t="s">
        <v>23</v>
      </c>
      <c r="I6" s="44" t="s">
        <v>59</v>
      </c>
      <c r="J6" s="44" t="s">
        <v>60</v>
      </c>
      <c r="K6" s="75"/>
    </row>
    <row r="7" spans="1:11" ht="15.95" customHeight="1" x14ac:dyDescent="0.2">
      <c r="B7" s="143" t="s">
        <v>61</v>
      </c>
      <c r="C7" s="144"/>
      <c r="D7" s="144"/>
      <c r="E7" s="144"/>
      <c r="F7" s="144"/>
      <c r="G7" s="144"/>
      <c r="H7" s="144"/>
      <c r="I7" s="144"/>
      <c r="J7" s="144"/>
      <c r="K7" s="31"/>
    </row>
    <row r="8" spans="1:11" ht="39.950000000000003" customHeight="1" x14ac:dyDescent="0.2">
      <c r="A8" s="72"/>
      <c r="B8" s="76" t="s">
        <v>62</v>
      </c>
      <c r="C8" s="45" t="s">
        <v>63</v>
      </c>
      <c r="D8" s="46" t="s">
        <v>64</v>
      </c>
      <c r="E8" s="46" t="s">
        <v>64</v>
      </c>
      <c r="F8" s="16" t="s">
        <v>65</v>
      </c>
      <c r="G8" s="47" t="s">
        <v>28</v>
      </c>
      <c r="H8" s="16" t="s">
        <v>29</v>
      </c>
      <c r="I8" s="48" t="s">
        <v>66</v>
      </c>
      <c r="J8" s="45"/>
      <c r="K8" s="77"/>
    </row>
    <row r="9" spans="1:11" ht="39.950000000000003" customHeight="1" x14ac:dyDescent="0.2">
      <c r="A9" s="73"/>
      <c r="B9" s="78" t="s">
        <v>67</v>
      </c>
      <c r="C9" s="49" t="s">
        <v>68</v>
      </c>
      <c r="D9" s="50" t="s">
        <v>64</v>
      </c>
      <c r="E9" s="51"/>
      <c r="F9" s="14" t="s">
        <v>26</v>
      </c>
      <c r="G9" s="52" t="s">
        <v>28</v>
      </c>
      <c r="H9" s="14" t="s">
        <v>29</v>
      </c>
      <c r="I9" s="53" t="s">
        <v>69</v>
      </c>
      <c r="J9" s="49"/>
      <c r="K9" s="79"/>
    </row>
    <row r="10" spans="1:11" ht="39.950000000000003" customHeight="1" x14ac:dyDescent="0.2">
      <c r="A10" s="72"/>
      <c r="B10" s="80" t="s">
        <v>70</v>
      </c>
      <c r="C10" s="54" t="s">
        <v>71</v>
      </c>
      <c r="D10" s="55" t="s">
        <v>64</v>
      </c>
      <c r="E10" s="56"/>
      <c r="F10" s="57" t="s">
        <v>26</v>
      </c>
      <c r="G10" s="58" t="s">
        <v>28</v>
      </c>
      <c r="H10" s="57" t="s">
        <v>29</v>
      </c>
      <c r="I10" s="59" t="s">
        <v>72</v>
      </c>
      <c r="J10" s="54"/>
      <c r="K10" s="77"/>
    </row>
    <row r="11" spans="1:11" ht="39.950000000000003" customHeight="1" x14ac:dyDescent="0.2">
      <c r="A11" s="73"/>
      <c r="B11" s="78" t="s">
        <v>73</v>
      </c>
      <c r="C11" s="49" t="s">
        <v>74</v>
      </c>
      <c r="D11" s="50" t="s">
        <v>64</v>
      </c>
      <c r="E11" s="50" t="s">
        <v>64</v>
      </c>
      <c r="F11" s="14" t="s">
        <v>26</v>
      </c>
      <c r="G11" s="60" t="s">
        <v>43</v>
      </c>
      <c r="H11" s="14" t="s">
        <v>29</v>
      </c>
      <c r="I11" s="53" t="s">
        <v>75</v>
      </c>
      <c r="J11" s="49"/>
      <c r="K11" s="79"/>
    </row>
    <row r="12" spans="1:11" ht="39.950000000000003" customHeight="1" x14ac:dyDescent="0.2">
      <c r="A12" s="72"/>
      <c r="B12" s="80" t="s">
        <v>76</v>
      </c>
      <c r="C12" s="54" t="s">
        <v>77</v>
      </c>
      <c r="D12" s="56"/>
      <c r="E12" s="55" t="s">
        <v>64</v>
      </c>
      <c r="F12" s="57" t="s">
        <v>26</v>
      </c>
      <c r="G12" s="58" t="s">
        <v>28</v>
      </c>
      <c r="H12" s="57" t="s">
        <v>29</v>
      </c>
      <c r="I12" s="59" t="s">
        <v>78</v>
      </c>
      <c r="J12" s="54"/>
      <c r="K12" s="77"/>
    </row>
    <row r="13" spans="1:11" ht="15.95" customHeight="1" x14ac:dyDescent="0.2">
      <c r="B13" s="143" t="s">
        <v>79</v>
      </c>
      <c r="C13" s="144"/>
      <c r="D13" s="144"/>
      <c r="E13" s="144"/>
      <c r="F13" s="144"/>
      <c r="G13" s="144"/>
      <c r="H13" s="144"/>
      <c r="I13" s="144"/>
      <c r="J13" s="144"/>
      <c r="K13" s="31"/>
    </row>
    <row r="14" spans="1:11" ht="39.950000000000003" customHeight="1" x14ac:dyDescent="0.2">
      <c r="A14" s="72"/>
      <c r="B14" s="76" t="s">
        <v>80</v>
      </c>
      <c r="C14" s="45" t="s">
        <v>81</v>
      </c>
      <c r="D14" s="61"/>
      <c r="E14" s="46" t="s">
        <v>64</v>
      </c>
      <c r="F14" s="16" t="s">
        <v>26</v>
      </c>
      <c r="G14" s="47" t="s">
        <v>28</v>
      </c>
      <c r="H14" s="16" t="s">
        <v>29</v>
      </c>
      <c r="I14" s="48" t="s">
        <v>82</v>
      </c>
      <c r="J14" s="45"/>
      <c r="K14" s="77"/>
    </row>
    <row r="15" spans="1:11" ht="39.950000000000003" customHeight="1" x14ac:dyDescent="0.2">
      <c r="A15" s="73"/>
      <c r="B15" s="78" t="s">
        <v>83</v>
      </c>
      <c r="C15" s="49" t="s">
        <v>84</v>
      </c>
      <c r="D15" s="51"/>
      <c r="E15" s="50" t="s">
        <v>64</v>
      </c>
      <c r="F15" s="14" t="s">
        <v>85</v>
      </c>
      <c r="G15" s="52" t="s">
        <v>28</v>
      </c>
      <c r="H15" s="14" t="s">
        <v>29</v>
      </c>
      <c r="I15" s="53" t="s">
        <v>86</v>
      </c>
      <c r="J15" s="49"/>
      <c r="K15" s="79"/>
    </row>
    <row r="16" spans="1:11" ht="39.950000000000003" customHeight="1" x14ac:dyDescent="0.2">
      <c r="A16" s="72"/>
      <c r="B16" s="80" t="s">
        <v>87</v>
      </c>
      <c r="C16" s="54" t="s">
        <v>88</v>
      </c>
      <c r="D16" s="55" t="s">
        <v>64</v>
      </c>
      <c r="E16" s="55" t="s">
        <v>64</v>
      </c>
      <c r="F16" s="57" t="s">
        <v>89</v>
      </c>
      <c r="G16" s="58" t="s">
        <v>28</v>
      </c>
      <c r="H16" s="57" t="s">
        <v>29</v>
      </c>
      <c r="I16" s="59" t="s">
        <v>90</v>
      </c>
      <c r="J16" s="54"/>
      <c r="K16" s="77"/>
    </row>
    <row r="17" spans="1:11" ht="39.950000000000003" customHeight="1" x14ac:dyDescent="0.2">
      <c r="A17" s="73"/>
      <c r="B17" s="78" t="s">
        <v>91</v>
      </c>
      <c r="C17" s="49" t="s">
        <v>92</v>
      </c>
      <c r="D17" s="51"/>
      <c r="E17" s="50" t="s">
        <v>64</v>
      </c>
      <c r="F17" s="14" t="s">
        <v>93</v>
      </c>
      <c r="G17" s="52" t="s">
        <v>28</v>
      </c>
      <c r="H17" s="14" t="s">
        <v>29</v>
      </c>
      <c r="I17" s="53" t="s">
        <v>94</v>
      </c>
      <c r="J17" s="49"/>
      <c r="K17" s="79"/>
    </row>
    <row r="18" spans="1:11" ht="39.950000000000003" customHeight="1" x14ac:dyDescent="0.2">
      <c r="A18" s="72"/>
      <c r="B18" s="80" t="s">
        <v>95</v>
      </c>
      <c r="C18" s="54" t="s">
        <v>96</v>
      </c>
      <c r="D18" s="56"/>
      <c r="E18" s="55" t="s">
        <v>64</v>
      </c>
      <c r="F18" s="57" t="s">
        <v>93</v>
      </c>
      <c r="G18" s="58" t="s">
        <v>28</v>
      </c>
      <c r="H18" s="57" t="s">
        <v>29</v>
      </c>
      <c r="I18" s="59" t="s">
        <v>97</v>
      </c>
      <c r="J18" s="54"/>
      <c r="K18" s="77"/>
    </row>
    <row r="19" spans="1:11" ht="39.950000000000003" customHeight="1" x14ac:dyDescent="0.2">
      <c r="A19" s="73"/>
      <c r="B19" s="78" t="s">
        <v>98</v>
      </c>
      <c r="C19" s="49" t="s">
        <v>99</v>
      </c>
      <c r="D19" s="51"/>
      <c r="E19" s="50" t="s">
        <v>64</v>
      </c>
      <c r="F19" s="14" t="s">
        <v>100</v>
      </c>
      <c r="G19" s="60" t="s">
        <v>43</v>
      </c>
      <c r="H19" s="14" t="s">
        <v>29</v>
      </c>
      <c r="I19" s="53" t="s">
        <v>101</v>
      </c>
      <c r="J19" s="49"/>
      <c r="K19" s="79"/>
    </row>
    <row r="20" spans="1:11" ht="39.950000000000003" customHeight="1" x14ac:dyDescent="0.2">
      <c r="A20" s="72"/>
      <c r="B20" s="80" t="s">
        <v>102</v>
      </c>
      <c r="C20" s="54" t="s">
        <v>103</v>
      </c>
      <c r="D20" s="56"/>
      <c r="E20" s="55" t="s">
        <v>64</v>
      </c>
      <c r="F20" s="57" t="s">
        <v>100</v>
      </c>
      <c r="G20" s="62" t="s">
        <v>43</v>
      </c>
      <c r="H20" s="57" t="s">
        <v>29</v>
      </c>
      <c r="I20" s="59" t="s">
        <v>104</v>
      </c>
      <c r="J20" s="54"/>
      <c r="K20" s="77"/>
    </row>
    <row r="21" spans="1:11" ht="39.950000000000003" customHeight="1" x14ac:dyDescent="0.2">
      <c r="A21" s="73"/>
      <c r="B21" s="78" t="s">
        <v>105</v>
      </c>
      <c r="C21" s="49" t="s">
        <v>106</v>
      </c>
      <c r="D21" s="51"/>
      <c r="E21" s="50" t="s">
        <v>64</v>
      </c>
      <c r="F21" s="14" t="s">
        <v>49</v>
      </c>
      <c r="G21" s="63" t="s">
        <v>50</v>
      </c>
      <c r="H21" s="14" t="s">
        <v>29</v>
      </c>
      <c r="I21" s="53" t="s">
        <v>107</v>
      </c>
      <c r="J21" s="49"/>
      <c r="K21" s="79"/>
    </row>
    <row r="22" spans="1:11" ht="39.950000000000003" customHeight="1" x14ac:dyDescent="0.2">
      <c r="A22" s="72"/>
      <c r="B22" s="80" t="s">
        <v>108</v>
      </c>
      <c r="C22" s="54" t="s">
        <v>109</v>
      </c>
      <c r="D22" s="56"/>
      <c r="E22" s="55" t="s">
        <v>64</v>
      </c>
      <c r="F22" s="57" t="s">
        <v>100</v>
      </c>
      <c r="G22" s="58" t="s">
        <v>28</v>
      </c>
      <c r="H22" s="57" t="s">
        <v>29</v>
      </c>
      <c r="I22" s="59" t="s">
        <v>110</v>
      </c>
      <c r="J22" s="54"/>
      <c r="K22" s="77"/>
    </row>
    <row r="23" spans="1:11" ht="15.95" customHeight="1" x14ac:dyDescent="0.2">
      <c r="B23" s="143" t="s">
        <v>111</v>
      </c>
      <c r="C23" s="144"/>
      <c r="D23" s="144"/>
      <c r="E23" s="144"/>
      <c r="F23" s="144"/>
      <c r="G23" s="144"/>
      <c r="H23" s="144"/>
      <c r="I23" s="144"/>
      <c r="J23" s="144"/>
      <c r="K23" s="31"/>
    </row>
    <row r="24" spans="1:11" ht="39.950000000000003" customHeight="1" x14ac:dyDescent="0.2">
      <c r="A24" s="72"/>
      <c r="B24" s="76" t="s">
        <v>112</v>
      </c>
      <c r="C24" s="45" t="s">
        <v>113</v>
      </c>
      <c r="D24" s="61"/>
      <c r="E24" s="46" t="s">
        <v>64</v>
      </c>
      <c r="F24" s="16" t="s">
        <v>89</v>
      </c>
      <c r="G24" s="47" t="s">
        <v>28</v>
      </c>
      <c r="H24" s="16" t="s">
        <v>29</v>
      </c>
      <c r="I24" s="48" t="s">
        <v>114</v>
      </c>
      <c r="J24" s="45"/>
      <c r="K24" s="77"/>
    </row>
    <row r="25" spans="1:11" ht="39.950000000000003" customHeight="1" x14ac:dyDescent="0.2">
      <c r="A25" s="73"/>
      <c r="B25" s="78" t="s">
        <v>115</v>
      </c>
      <c r="C25" s="49" t="s">
        <v>116</v>
      </c>
      <c r="D25" s="50" t="s">
        <v>64</v>
      </c>
      <c r="E25" s="50" t="s">
        <v>64</v>
      </c>
      <c r="F25" s="14" t="s">
        <v>93</v>
      </c>
      <c r="G25" s="52" t="s">
        <v>28</v>
      </c>
      <c r="H25" s="14" t="s">
        <v>29</v>
      </c>
      <c r="I25" s="53" t="s">
        <v>117</v>
      </c>
      <c r="J25" s="49"/>
      <c r="K25" s="79"/>
    </row>
    <row r="26" spans="1:11" ht="39.950000000000003" customHeight="1" x14ac:dyDescent="0.2">
      <c r="A26" s="72"/>
      <c r="B26" s="80" t="s">
        <v>118</v>
      </c>
      <c r="C26" s="54" t="s">
        <v>119</v>
      </c>
      <c r="D26" s="56"/>
      <c r="E26" s="55" t="s">
        <v>64</v>
      </c>
      <c r="F26" s="57" t="s">
        <v>36</v>
      </c>
      <c r="G26" s="58" t="s">
        <v>28</v>
      </c>
      <c r="H26" s="57" t="s">
        <v>29</v>
      </c>
      <c r="I26" s="59" t="s">
        <v>120</v>
      </c>
      <c r="J26" s="54"/>
      <c r="K26" s="77"/>
    </row>
    <row r="27" spans="1:11" ht="39.950000000000003" customHeight="1" x14ac:dyDescent="0.2">
      <c r="A27" s="73"/>
      <c r="B27" s="78" t="s">
        <v>121</v>
      </c>
      <c r="C27" s="49" t="s">
        <v>122</v>
      </c>
      <c r="D27" s="50" t="s">
        <v>64</v>
      </c>
      <c r="E27" s="50" t="s">
        <v>64</v>
      </c>
      <c r="F27" s="14" t="s">
        <v>36</v>
      </c>
      <c r="G27" s="52" t="s">
        <v>28</v>
      </c>
      <c r="H27" s="14" t="s">
        <v>29</v>
      </c>
      <c r="I27" s="53" t="s">
        <v>123</v>
      </c>
      <c r="J27" s="49"/>
      <c r="K27" s="79"/>
    </row>
    <row r="28" spans="1:11" ht="39.950000000000003" customHeight="1" x14ac:dyDescent="0.2">
      <c r="A28" s="72"/>
      <c r="B28" s="80" t="s">
        <v>124</v>
      </c>
      <c r="C28" s="54" t="s">
        <v>125</v>
      </c>
      <c r="D28" s="56"/>
      <c r="E28" s="55" t="s">
        <v>64</v>
      </c>
      <c r="F28" s="57" t="s">
        <v>46</v>
      </c>
      <c r="G28" s="62" t="s">
        <v>43</v>
      </c>
      <c r="H28" s="57" t="s">
        <v>29</v>
      </c>
      <c r="I28" s="59" t="s">
        <v>126</v>
      </c>
      <c r="J28" s="54"/>
      <c r="K28" s="77"/>
    </row>
    <row r="29" spans="1:11" ht="15.95" customHeight="1" x14ac:dyDescent="0.2">
      <c r="B29" s="143" t="s">
        <v>127</v>
      </c>
      <c r="C29" s="144"/>
      <c r="D29" s="144"/>
      <c r="E29" s="144"/>
      <c r="F29" s="144"/>
      <c r="G29" s="144"/>
      <c r="H29" s="144"/>
      <c r="I29" s="144"/>
      <c r="J29" s="144"/>
      <c r="K29" s="31"/>
    </row>
    <row r="30" spans="1:11" ht="39.950000000000003" customHeight="1" x14ac:dyDescent="0.2">
      <c r="A30" s="72"/>
      <c r="B30" s="76" t="s">
        <v>128</v>
      </c>
      <c r="C30" s="45" t="s">
        <v>129</v>
      </c>
      <c r="D30" s="61"/>
      <c r="E30" s="46" t="s">
        <v>64</v>
      </c>
      <c r="F30" s="16" t="s">
        <v>36</v>
      </c>
      <c r="G30" s="47" t="s">
        <v>28</v>
      </c>
      <c r="H30" s="16" t="s">
        <v>29</v>
      </c>
      <c r="I30" s="48" t="s">
        <v>130</v>
      </c>
      <c r="J30" s="45"/>
      <c r="K30" s="77"/>
    </row>
    <row r="31" spans="1:11" ht="39.950000000000003" customHeight="1" x14ac:dyDescent="0.2">
      <c r="A31" s="73"/>
      <c r="B31" s="78" t="s">
        <v>131</v>
      </c>
      <c r="C31" s="49" t="s">
        <v>132</v>
      </c>
      <c r="D31" s="50" t="s">
        <v>64</v>
      </c>
      <c r="E31" s="50" t="s">
        <v>64</v>
      </c>
      <c r="F31" s="14" t="s">
        <v>36</v>
      </c>
      <c r="G31" s="52" t="s">
        <v>28</v>
      </c>
      <c r="H31" s="14" t="s">
        <v>29</v>
      </c>
      <c r="I31" s="53" t="s">
        <v>133</v>
      </c>
      <c r="J31" s="49"/>
      <c r="K31" s="79"/>
    </row>
    <row r="32" spans="1:11" ht="39.950000000000003" customHeight="1" x14ac:dyDescent="0.2">
      <c r="A32" s="72"/>
      <c r="B32" s="80" t="s">
        <v>134</v>
      </c>
      <c r="C32" s="54" t="s">
        <v>135</v>
      </c>
      <c r="D32" s="56"/>
      <c r="E32" s="55" t="s">
        <v>64</v>
      </c>
      <c r="F32" s="57" t="s">
        <v>100</v>
      </c>
      <c r="G32" s="62" t="s">
        <v>43</v>
      </c>
      <c r="H32" s="57" t="s">
        <v>29</v>
      </c>
      <c r="I32" s="59" t="s">
        <v>136</v>
      </c>
      <c r="J32" s="54"/>
      <c r="K32" s="77"/>
    </row>
    <row r="33" spans="1:11" ht="39.950000000000003" customHeight="1" x14ac:dyDescent="0.2">
      <c r="A33" s="73"/>
      <c r="B33" s="78" t="s">
        <v>137</v>
      </c>
      <c r="C33" s="49" t="s">
        <v>138</v>
      </c>
      <c r="D33" s="50" t="s">
        <v>64</v>
      </c>
      <c r="E33" s="50" t="s">
        <v>64</v>
      </c>
      <c r="F33" s="14" t="s">
        <v>139</v>
      </c>
      <c r="G33" s="60" t="s">
        <v>43</v>
      </c>
      <c r="H33" s="14" t="s">
        <v>29</v>
      </c>
      <c r="I33" s="53" t="s">
        <v>140</v>
      </c>
      <c r="J33" s="49"/>
      <c r="K33" s="79"/>
    </row>
    <row r="34" spans="1:11" ht="15.95" customHeight="1" x14ac:dyDescent="0.2">
      <c r="B34" s="143" t="s">
        <v>141</v>
      </c>
      <c r="C34" s="144"/>
      <c r="D34" s="144"/>
      <c r="E34" s="144"/>
      <c r="F34" s="144"/>
      <c r="G34" s="144"/>
      <c r="H34" s="144"/>
      <c r="I34" s="144"/>
      <c r="J34" s="144"/>
      <c r="K34" s="31"/>
    </row>
    <row r="35" spans="1:11" ht="39.950000000000003" customHeight="1" x14ac:dyDescent="0.2">
      <c r="A35" s="73"/>
      <c r="B35" s="81" t="s">
        <v>142</v>
      </c>
      <c r="C35" s="64" t="s">
        <v>143</v>
      </c>
      <c r="D35" s="65" t="s">
        <v>64</v>
      </c>
      <c r="E35" s="65" t="s">
        <v>64</v>
      </c>
      <c r="F35" s="66" t="s">
        <v>36</v>
      </c>
      <c r="G35" s="67" t="s">
        <v>28</v>
      </c>
      <c r="H35" s="66" t="s">
        <v>29</v>
      </c>
      <c r="I35" s="68" t="s">
        <v>144</v>
      </c>
      <c r="J35" s="64"/>
      <c r="K35" s="79"/>
    </row>
    <row r="36" spans="1:11" ht="39.950000000000003" customHeight="1" x14ac:dyDescent="0.2">
      <c r="A36" s="72"/>
      <c r="B36" s="80" t="s">
        <v>145</v>
      </c>
      <c r="C36" s="54" t="s">
        <v>146</v>
      </c>
      <c r="D36" s="56"/>
      <c r="E36" s="55" t="s">
        <v>64</v>
      </c>
      <c r="F36" s="57" t="s">
        <v>100</v>
      </c>
      <c r="G36" s="62" t="s">
        <v>43</v>
      </c>
      <c r="H36" s="57" t="s">
        <v>29</v>
      </c>
      <c r="I36" s="59" t="s">
        <v>147</v>
      </c>
      <c r="J36" s="54"/>
      <c r="K36" s="77"/>
    </row>
    <row r="37" spans="1:11" ht="39.950000000000003" customHeight="1" x14ac:dyDescent="0.2">
      <c r="A37" s="73"/>
      <c r="B37" s="78" t="s">
        <v>148</v>
      </c>
      <c r="C37" s="49" t="s">
        <v>149</v>
      </c>
      <c r="D37" s="51"/>
      <c r="E37" s="50" t="s">
        <v>64</v>
      </c>
      <c r="F37" s="14" t="s">
        <v>139</v>
      </c>
      <c r="G37" s="60" t="s">
        <v>43</v>
      </c>
      <c r="H37" s="14" t="s">
        <v>29</v>
      </c>
      <c r="I37" s="53" t="s">
        <v>150</v>
      </c>
      <c r="J37" s="49"/>
      <c r="K37" s="79"/>
    </row>
    <row r="38" spans="1:11" ht="39.950000000000003" customHeight="1" x14ac:dyDescent="0.2">
      <c r="A38" s="72"/>
      <c r="B38" s="80" t="s">
        <v>151</v>
      </c>
      <c r="C38" s="54" t="s">
        <v>152</v>
      </c>
      <c r="D38" s="56"/>
      <c r="E38" s="55" t="s">
        <v>64</v>
      </c>
      <c r="F38" s="57" t="s">
        <v>36</v>
      </c>
      <c r="G38" s="58" t="s">
        <v>28</v>
      </c>
      <c r="H38" s="57" t="s">
        <v>29</v>
      </c>
      <c r="I38" s="59" t="s">
        <v>153</v>
      </c>
      <c r="J38" s="54"/>
      <c r="K38" s="77"/>
    </row>
    <row r="39" spans="1:11" ht="15.95" customHeight="1" x14ac:dyDescent="0.2">
      <c r="B39" s="143" t="s">
        <v>154</v>
      </c>
      <c r="C39" s="144"/>
      <c r="D39" s="144"/>
      <c r="E39" s="144"/>
      <c r="F39" s="144"/>
      <c r="G39" s="144"/>
      <c r="H39" s="144"/>
      <c r="I39" s="144"/>
      <c r="J39" s="144"/>
      <c r="K39" s="31"/>
    </row>
    <row r="40" spans="1:11" ht="39.950000000000003" customHeight="1" x14ac:dyDescent="0.2">
      <c r="A40" s="72"/>
      <c r="B40" s="76" t="s">
        <v>155</v>
      </c>
      <c r="C40" s="45" t="s">
        <v>156</v>
      </c>
      <c r="D40" s="46" t="s">
        <v>64</v>
      </c>
      <c r="E40" s="46" t="s">
        <v>64</v>
      </c>
      <c r="F40" s="16" t="s">
        <v>49</v>
      </c>
      <c r="G40" s="69" t="s">
        <v>43</v>
      </c>
      <c r="H40" s="16" t="s">
        <v>29</v>
      </c>
      <c r="I40" s="48" t="s">
        <v>157</v>
      </c>
      <c r="J40" s="45"/>
      <c r="K40" s="77"/>
    </row>
    <row r="41" spans="1:11" ht="39.950000000000003" customHeight="1" x14ac:dyDescent="0.2">
      <c r="A41" s="73"/>
      <c r="B41" s="78" t="s">
        <v>158</v>
      </c>
      <c r="C41" s="49" t="s">
        <v>159</v>
      </c>
      <c r="D41" s="51"/>
      <c r="E41" s="50" t="s">
        <v>64</v>
      </c>
      <c r="F41" s="14" t="s">
        <v>139</v>
      </c>
      <c r="G41" s="60" t="s">
        <v>43</v>
      </c>
      <c r="H41" s="14" t="s">
        <v>29</v>
      </c>
      <c r="I41" s="53" t="s">
        <v>160</v>
      </c>
      <c r="J41" s="49"/>
      <c r="K41" s="79"/>
    </row>
    <row r="42" spans="1:11" ht="39.950000000000003" customHeight="1" x14ac:dyDescent="0.2">
      <c r="A42" s="72"/>
      <c r="B42" s="80" t="s">
        <v>161</v>
      </c>
      <c r="C42" s="54" t="s">
        <v>162</v>
      </c>
      <c r="D42" s="55" t="s">
        <v>64</v>
      </c>
      <c r="E42" s="55" t="s">
        <v>64</v>
      </c>
      <c r="F42" s="57" t="s">
        <v>49</v>
      </c>
      <c r="G42" s="62" t="s">
        <v>43</v>
      </c>
      <c r="H42" s="57" t="s">
        <v>29</v>
      </c>
      <c r="I42" s="59" t="s">
        <v>163</v>
      </c>
      <c r="J42" s="54"/>
      <c r="K42" s="77"/>
    </row>
    <row r="43" spans="1:11" ht="15.95" customHeight="1" x14ac:dyDescent="0.2">
      <c r="B43" s="143" t="s">
        <v>164</v>
      </c>
      <c r="C43" s="144"/>
      <c r="D43" s="144"/>
      <c r="E43" s="144"/>
      <c r="F43" s="144"/>
      <c r="G43" s="144"/>
      <c r="H43" s="144"/>
      <c r="I43" s="144"/>
      <c r="J43" s="144"/>
      <c r="K43" s="31"/>
    </row>
    <row r="44" spans="1:11" ht="39.950000000000003" customHeight="1" x14ac:dyDescent="0.2">
      <c r="A44" s="72"/>
      <c r="B44" s="76" t="s">
        <v>165</v>
      </c>
      <c r="C44" s="45" t="s">
        <v>166</v>
      </c>
      <c r="D44" s="61"/>
      <c r="E44" s="46" t="s">
        <v>64</v>
      </c>
      <c r="F44" s="16" t="s">
        <v>49</v>
      </c>
      <c r="G44" s="69" t="s">
        <v>43</v>
      </c>
      <c r="H44" s="16" t="s">
        <v>29</v>
      </c>
      <c r="I44" s="48" t="s">
        <v>167</v>
      </c>
      <c r="J44" s="45"/>
      <c r="K44" s="77"/>
    </row>
    <row r="45" spans="1:11" ht="39.950000000000003" customHeight="1" x14ac:dyDescent="0.2">
      <c r="A45" s="73"/>
      <c r="B45" s="78" t="s">
        <v>168</v>
      </c>
      <c r="C45" s="49" t="s">
        <v>169</v>
      </c>
      <c r="D45" s="51"/>
      <c r="E45" s="50" t="s">
        <v>64</v>
      </c>
      <c r="F45" s="14" t="s">
        <v>49</v>
      </c>
      <c r="G45" s="63" t="s">
        <v>50</v>
      </c>
      <c r="H45" s="14" t="s">
        <v>29</v>
      </c>
      <c r="I45" s="53" t="s">
        <v>170</v>
      </c>
      <c r="J45" s="49"/>
      <c r="K45" s="79"/>
    </row>
    <row r="46" spans="1:11" ht="39.950000000000003" customHeight="1" x14ac:dyDescent="0.2">
      <c r="A46" s="72"/>
      <c r="B46" s="80" t="s">
        <v>171</v>
      </c>
      <c r="C46" s="54" t="s">
        <v>172</v>
      </c>
      <c r="D46" s="56"/>
      <c r="E46" s="55" t="s">
        <v>64</v>
      </c>
      <c r="F46" s="57" t="s">
        <v>49</v>
      </c>
      <c r="G46" s="70" t="s">
        <v>50</v>
      </c>
      <c r="H46" s="57" t="s">
        <v>29</v>
      </c>
      <c r="I46" s="59" t="s">
        <v>173</v>
      </c>
      <c r="J46" s="54"/>
      <c r="K46" s="77"/>
    </row>
    <row r="47" spans="1:11" ht="39.950000000000003" customHeight="1" x14ac:dyDescent="0.2">
      <c r="A47" s="73"/>
      <c r="B47" s="78" t="s">
        <v>174</v>
      </c>
      <c r="C47" s="49" t="s">
        <v>175</v>
      </c>
      <c r="D47" s="50" t="s">
        <v>64</v>
      </c>
      <c r="E47" s="50" t="s">
        <v>64</v>
      </c>
      <c r="F47" s="14" t="s">
        <v>49</v>
      </c>
      <c r="G47" s="63" t="s">
        <v>50</v>
      </c>
      <c r="H47" s="14" t="s">
        <v>29</v>
      </c>
      <c r="I47" s="53" t="s">
        <v>176</v>
      </c>
      <c r="J47" s="49"/>
      <c r="K47" s="79"/>
    </row>
    <row r="48" spans="1:11" ht="15.95" customHeight="1" x14ac:dyDescent="0.2">
      <c r="B48" s="143" t="s">
        <v>177</v>
      </c>
      <c r="C48" s="144"/>
      <c r="D48" s="144"/>
      <c r="E48" s="144"/>
      <c r="F48" s="144"/>
      <c r="G48" s="144"/>
      <c r="H48" s="144"/>
      <c r="I48" s="144"/>
      <c r="J48" s="144"/>
      <c r="K48" s="31"/>
    </row>
    <row r="49" spans="1:11" ht="39.950000000000003" customHeight="1" x14ac:dyDescent="0.2">
      <c r="A49" s="73"/>
      <c r="B49" s="81" t="s">
        <v>178</v>
      </c>
      <c r="C49" s="64" t="s">
        <v>179</v>
      </c>
      <c r="D49" s="65" t="s">
        <v>64</v>
      </c>
      <c r="E49" s="65" t="s">
        <v>64</v>
      </c>
      <c r="F49" s="66" t="s">
        <v>49</v>
      </c>
      <c r="G49" s="67" t="s">
        <v>50</v>
      </c>
      <c r="H49" s="66" t="s">
        <v>29</v>
      </c>
      <c r="I49" s="68" t="s">
        <v>180</v>
      </c>
      <c r="J49" s="64"/>
      <c r="K49" s="79"/>
    </row>
    <row r="50" spans="1:11" ht="39.950000000000003" customHeight="1" x14ac:dyDescent="0.2">
      <c r="A50" s="72"/>
      <c r="B50" s="80" t="s">
        <v>181</v>
      </c>
      <c r="C50" s="54" t="s">
        <v>182</v>
      </c>
      <c r="D50" s="55" t="s">
        <v>64</v>
      </c>
      <c r="E50" s="55" t="s">
        <v>64</v>
      </c>
      <c r="F50" s="57" t="s">
        <v>46</v>
      </c>
      <c r="G50" s="58" t="s">
        <v>28</v>
      </c>
      <c r="H50" s="57" t="s">
        <v>29</v>
      </c>
      <c r="I50" s="59" t="s">
        <v>183</v>
      </c>
      <c r="J50" s="54"/>
      <c r="K50" s="77"/>
    </row>
    <row r="51" spans="1:11" ht="39.950000000000003" customHeight="1" x14ac:dyDescent="0.2">
      <c r="A51" s="73"/>
      <c r="B51" s="78" t="s">
        <v>184</v>
      </c>
      <c r="C51" s="49" t="s">
        <v>185</v>
      </c>
      <c r="D51" s="50" t="s">
        <v>64</v>
      </c>
      <c r="E51" s="50" t="s">
        <v>64</v>
      </c>
      <c r="F51" s="14" t="s">
        <v>186</v>
      </c>
      <c r="G51" s="60" t="s">
        <v>43</v>
      </c>
      <c r="H51" s="14" t="s">
        <v>29</v>
      </c>
      <c r="I51" s="53" t="s">
        <v>187</v>
      </c>
      <c r="J51" s="49"/>
      <c r="K51" s="79"/>
    </row>
    <row r="52" spans="1:11" ht="39.950000000000003" customHeight="1" x14ac:dyDescent="0.2">
      <c r="A52" s="72"/>
      <c r="B52" s="80" t="s">
        <v>188</v>
      </c>
      <c r="C52" s="54" t="s">
        <v>189</v>
      </c>
      <c r="D52" s="56"/>
      <c r="E52" s="55" t="s">
        <v>64</v>
      </c>
      <c r="F52" s="57" t="s">
        <v>46</v>
      </c>
      <c r="G52" s="62" t="s">
        <v>43</v>
      </c>
      <c r="H52" s="57" t="s">
        <v>29</v>
      </c>
      <c r="I52" s="59" t="s">
        <v>190</v>
      </c>
      <c r="J52" s="54"/>
      <c r="K52" s="77"/>
    </row>
    <row r="53" spans="1:11" x14ac:dyDescent="0.2">
      <c r="B53" s="28"/>
      <c r="K53" s="29"/>
    </row>
    <row r="54" spans="1:11" ht="6" customHeight="1" x14ac:dyDescent="0.2">
      <c r="A54" s="7"/>
      <c r="B54" s="82"/>
      <c r="C54" s="7"/>
      <c r="D54" s="7"/>
      <c r="E54" s="7"/>
      <c r="F54" s="7"/>
      <c r="G54" s="7"/>
      <c r="H54" s="7"/>
      <c r="I54" s="7"/>
      <c r="J54" s="7"/>
      <c r="K54" s="31"/>
    </row>
    <row r="55" spans="1:11" ht="14.1" customHeight="1" x14ac:dyDescent="0.2">
      <c r="B55" s="126" t="s">
        <v>191</v>
      </c>
      <c r="C55" s="127"/>
      <c r="D55" s="127"/>
      <c r="E55" s="127"/>
      <c r="F55" s="127"/>
      <c r="G55" s="127"/>
      <c r="H55" s="127"/>
      <c r="I55" s="127"/>
      <c r="J55" s="127"/>
      <c r="K55" s="41"/>
    </row>
  </sheetData>
  <mergeCells count="11">
    <mergeCell ref="B48:J48"/>
    <mergeCell ref="B43:J43"/>
    <mergeCell ref="B13:J13"/>
    <mergeCell ref="B55:J55"/>
    <mergeCell ref="B2:J2"/>
    <mergeCell ref="B29:J29"/>
    <mergeCell ref="B7:J7"/>
    <mergeCell ref="B3:J3"/>
    <mergeCell ref="B34:J34"/>
    <mergeCell ref="B39:J39"/>
    <mergeCell ref="B23:J23"/>
  </mergeCells>
  <conditionalFormatting sqref="H7:H52">
    <cfRule type="cellIs" dxfId="10" priority="1" operator="equal">
      <formula>"In-Progress"</formula>
    </cfRule>
    <cfRule type="cellIs" dxfId="9" priority="2" operator="equal">
      <formula>"In-Review"</formula>
    </cfRule>
    <cfRule type="cellIs" dxfId="8" priority="3" operator="equal">
      <formula>"Complete"</formula>
    </cfRule>
    <cfRule type="cellIs" dxfId="7" priority="4" operator="equal">
      <formula>"On Hold"</formula>
    </cfRule>
  </conditionalFormatting>
  <dataValidations count="3">
    <dataValidation type="list" allowBlank="1" sqref="H8 H9 H10 H11 H12 H14 H15 H16 H17 H18 H19 H20 H21 H22 H24 H25 H26 H27 H28 H30 H31 H32 H33 H35 H36 H37 H38 H40 H41 H42 H44 H45 H46 H47 H49 H50 H51 H52" xr:uid="{00000000-0002-0000-0100-000000000000}">
      <formula1>"Not Started,In-Progress,In-Review,Complete,On Hold"</formula1>
    </dataValidation>
    <dataValidation type="list" allowBlank="1" sqref="G8 G9 G10 G11 G12 G14 G15 G16 G17 G18 G19 G20 G21 G22 G24 G25 G26 G27 G28 G30 G31 G32 G33 G35 G36 G37 G38 G40 G41 G42 G44 G45 G46 G47 G49 G50 G51 G52" xr:uid="{00000000-0002-0000-0100-000001000000}">
      <formula1>"High,Medium,Low"</formula1>
    </dataValidation>
    <dataValidation type="list" allowBlank="1" sqref="D8:E12 D14:E22 D24:E28 D30:E33 D35:E38 D40:E42 D44:E47 D49:E52" xr:uid="{00000000-0002-0000-0100-000002000000}">
      <formula1>"✓,—"</formula1>
    </dataValidation>
  </dataValidations>
  <pageMargins left="0.4" right="0.4" top="0.4" bottom="0.4" header="0.5" footer="0.5"/>
  <pageSetup paperSize="9"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pageSetUpPr fitToPage="1"/>
  </sheetPr>
  <dimension ref="A1:I22"/>
  <sheetViews>
    <sheetView showGridLines="0" workbookViewId="0">
      <selection activeCell="C19" sqref="C19"/>
    </sheetView>
  </sheetViews>
  <sheetFormatPr defaultColWidth="8.7109375" defaultRowHeight="14.25" x14ac:dyDescent="0.2"/>
  <cols>
    <col min="1" max="1" width="2" style="8" customWidth="1"/>
    <col min="2" max="2" width="46.140625" style="8" bestFit="1" customWidth="1"/>
    <col min="3" max="9" width="25.5703125" style="8" customWidth="1"/>
    <col min="10" max="16384" width="8.7109375" style="8"/>
  </cols>
  <sheetData>
    <row r="1" spans="1:9" ht="6" customHeight="1" x14ac:dyDescent="0.2">
      <c r="A1" s="7"/>
      <c r="B1" s="20"/>
      <c r="C1" s="21"/>
      <c r="D1" s="21"/>
      <c r="E1" s="21"/>
      <c r="F1" s="21"/>
      <c r="G1" s="21"/>
      <c r="H1" s="21"/>
      <c r="I1" s="22"/>
    </row>
    <row r="2" spans="1:9" ht="33.950000000000003" customHeight="1" x14ac:dyDescent="0.2">
      <c r="A2" s="7"/>
      <c r="B2" s="148" t="s">
        <v>192</v>
      </c>
      <c r="C2" s="139"/>
      <c r="D2" s="139"/>
      <c r="E2" s="139"/>
      <c r="F2" s="139"/>
      <c r="G2" s="139"/>
      <c r="H2" s="139"/>
      <c r="I2" s="140"/>
    </row>
    <row r="3" spans="1:9" ht="12" customHeight="1" x14ac:dyDescent="0.2">
      <c r="A3" s="7"/>
      <c r="B3" s="146" t="s">
        <v>193</v>
      </c>
      <c r="C3" s="134"/>
      <c r="D3" s="134"/>
      <c r="E3" s="134"/>
      <c r="F3" s="134"/>
      <c r="G3" s="134"/>
      <c r="H3" s="134"/>
      <c r="I3" s="135"/>
    </row>
    <row r="4" spans="1:9" ht="5.0999999999999996" customHeight="1" x14ac:dyDescent="0.2">
      <c r="A4" s="9"/>
      <c r="B4" s="26"/>
      <c r="C4" s="9"/>
      <c r="D4" s="9"/>
      <c r="E4" s="9"/>
      <c r="F4" s="9"/>
      <c r="G4" s="9"/>
      <c r="H4" s="9"/>
      <c r="I4" s="27"/>
    </row>
    <row r="5" spans="1:9" x14ac:dyDescent="0.2">
      <c r="B5" s="28"/>
      <c r="I5" s="29"/>
    </row>
    <row r="6" spans="1:9" ht="24" x14ac:dyDescent="0.2">
      <c r="A6" s="71"/>
      <c r="B6" s="74" t="s">
        <v>16</v>
      </c>
      <c r="C6" s="44" t="s">
        <v>194</v>
      </c>
      <c r="D6" s="44" t="s">
        <v>195</v>
      </c>
      <c r="E6" s="44" t="s">
        <v>196</v>
      </c>
      <c r="F6" s="44" t="s">
        <v>197</v>
      </c>
      <c r="G6" s="44" t="s">
        <v>198</v>
      </c>
      <c r="H6" s="44" t="s">
        <v>199</v>
      </c>
      <c r="I6" s="75" t="s">
        <v>22</v>
      </c>
    </row>
    <row r="7" spans="1:9" ht="18" customHeight="1" x14ac:dyDescent="0.2">
      <c r="B7" s="88" t="s">
        <v>200</v>
      </c>
      <c r="C7" s="14">
        <f>5</f>
        <v>5</v>
      </c>
      <c r="D7" s="14">
        <f>COUNTIF('Implementation Plan'!H8:H12,"Not Started")</f>
        <v>5</v>
      </c>
      <c r="E7" s="14">
        <f>COUNTIF('Implementation Plan'!H8:H12,"In-Progress")</f>
        <v>0</v>
      </c>
      <c r="F7" s="14">
        <f>COUNTIF('Implementation Plan'!H8:H12,"In-Review")</f>
        <v>0</v>
      </c>
      <c r="G7" s="14">
        <f>COUNTIF('Implementation Plan'!H8:H12,"Complete")</f>
        <v>0</v>
      </c>
      <c r="H7" s="14">
        <f>COUNTIF('Implementation Plan'!H8:H12,"On Hold")</f>
        <v>0</v>
      </c>
      <c r="I7" s="89">
        <f t="shared" ref="I7:I15" si="0">IF(C7=0,0,G7/C7)</f>
        <v>0</v>
      </c>
    </row>
    <row r="8" spans="1:9" ht="18" customHeight="1" x14ac:dyDescent="0.2">
      <c r="B8" s="90" t="s">
        <v>201</v>
      </c>
      <c r="C8" s="11">
        <f>9</f>
        <v>9</v>
      </c>
      <c r="D8" s="11">
        <f>COUNTIF('Implementation Plan'!H14:H22,"Not Started")</f>
        <v>9</v>
      </c>
      <c r="E8" s="11">
        <f>COUNTIF('Implementation Plan'!H14:H22,"In-Progress")</f>
        <v>0</v>
      </c>
      <c r="F8" s="11">
        <f>COUNTIF('Implementation Plan'!H14:H22,"In-Review")</f>
        <v>0</v>
      </c>
      <c r="G8" s="11">
        <f>COUNTIF('Implementation Plan'!H14:H22,"Complete")</f>
        <v>0</v>
      </c>
      <c r="H8" s="11">
        <f>COUNTIF('Implementation Plan'!H14:H22,"On Hold")</f>
        <v>0</v>
      </c>
      <c r="I8" s="91">
        <f t="shared" si="0"/>
        <v>0</v>
      </c>
    </row>
    <row r="9" spans="1:9" ht="18" customHeight="1" x14ac:dyDescent="0.2">
      <c r="B9" s="88" t="s">
        <v>202</v>
      </c>
      <c r="C9" s="14">
        <f>5</f>
        <v>5</v>
      </c>
      <c r="D9" s="14">
        <f>COUNTIF('Implementation Plan'!H24:H28,"Not Started")</f>
        <v>5</v>
      </c>
      <c r="E9" s="14">
        <f>COUNTIF('Implementation Plan'!H24:H28,"In-Progress")</f>
        <v>0</v>
      </c>
      <c r="F9" s="14">
        <f>COUNTIF('Implementation Plan'!H24:H28,"In-Review")</f>
        <v>0</v>
      </c>
      <c r="G9" s="14">
        <f>COUNTIF('Implementation Plan'!H24:H28,"Complete")</f>
        <v>0</v>
      </c>
      <c r="H9" s="14">
        <f>COUNTIF('Implementation Plan'!H24:H28,"On Hold")</f>
        <v>0</v>
      </c>
      <c r="I9" s="89">
        <f t="shared" si="0"/>
        <v>0</v>
      </c>
    </row>
    <row r="10" spans="1:9" ht="18" customHeight="1" x14ac:dyDescent="0.2">
      <c r="B10" s="90" t="s">
        <v>203</v>
      </c>
      <c r="C10" s="11">
        <f>4</f>
        <v>4</v>
      </c>
      <c r="D10" s="11">
        <f>COUNTIF('Implementation Plan'!H30:H33,"Not Started")</f>
        <v>4</v>
      </c>
      <c r="E10" s="11">
        <f>COUNTIF('Implementation Plan'!H30:H33,"In-Progress")</f>
        <v>0</v>
      </c>
      <c r="F10" s="11">
        <f>COUNTIF('Implementation Plan'!H30:H33,"In-Review")</f>
        <v>0</v>
      </c>
      <c r="G10" s="11">
        <f>COUNTIF('Implementation Plan'!H30:H33,"Complete")</f>
        <v>0</v>
      </c>
      <c r="H10" s="11">
        <f>COUNTIF('Implementation Plan'!H30:H33,"On Hold")</f>
        <v>0</v>
      </c>
      <c r="I10" s="91">
        <f t="shared" si="0"/>
        <v>0</v>
      </c>
    </row>
    <row r="11" spans="1:9" ht="18" customHeight="1" x14ac:dyDescent="0.2">
      <c r="B11" s="88" t="s">
        <v>204</v>
      </c>
      <c r="C11" s="14">
        <f>4</f>
        <v>4</v>
      </c>
      <c r="D11" s="14">
        <f>COUNTIF('Implementation Plan'!H35:H38,"Not Started")</f>
        <v>4</v>
      </c>
      <c r="E11" s="14">
        <f>COUNTIF('Implementation Plan'!H35:H38,"In-Progress")</f>
        <v>0</v>
      </c>
      <c r="F11" s="14">
        <f>COUNTIF('Implementation Plan'!H35:H38,"In-Review")</f>
        <v>0</v>
      </c>
      <c r="G11" s="14">
        <f>COUNTIF('Implementation Plan'!H35:H38,"Complete")</f>
        <v>0</v>
      </c>
      <c r="H11" s="14">
        <f>COUNTIF('Implementation Plan'!H35:H38,"On Hold")</f>
        <v>0</v>
      </c>
      <c r="I11" s="89">
        <f t="shared" si="0"/>
        <v>0</v>
      </c>
    </row>
    <row r="12" spans="1:9" ht="18" customHeight="1" x14ac:dyDescent="0.2">
      <c r="B12" s="90" t="s">
        <v>205</v>
      </c>
      <c r="C12" s="11">
        <f>3</f>
        <v>3</v>
      </c>
      <c r="D12" s="11">
        <f>COUNTIF('Implementation Plan'!H40:H42,"Not Started")</f>
        <v>3</v>
      </c>
      <c r="E12" s="11">
        <f>COUNTIF('Implementation Plan'!H40:H42,"In-Progress")</f>
        <v>0</v>
      </c>
      <c r="F12" s="11">
        <f>COUNTIF('Implementation Plan'!H40:H42,"In-Review")</f>
        <v>0</v>
      </c>
      <c r="G12" s="11">
        <f>COUNTIF('Implementation Plan'!H40:H42,"Complete")</f>
        <v>0</v>
      </c>
      <c r="H12" s="11">
        <f>COUNTIF('Implementation Plan'!H40:H42,"On Hold")</f>
        <v>0</v>
      </c>
      <c r="I12" s="91">
        <f t="shared" si="0"/>
        <v>0</v>
      </c>
    </row>
    <row r="13" spans="1:9" ht="18" customHeight="1" x14ac:dyDescent="0.2">
      <c r="B13" s="88" t="s">
        <v>206</v>
      </c>
      <c r="C13" s="14">
        <f>4</f>
        <v>4</v>
      </c>
      <c r="D13" s="14">
        <f>COUNTIF('Implementation Plan'!H44:H47,"Not Started")</f>
        <v>4</v>
      </c>
      <c r="E13" s="14">
        <f>COUNTIF('Implementation Plan'!H44:H47,"In-Progress")</f>
        <v>0</v>
      </c>
      <c r="F13" s="14">
        <f>COUNTIF('Implementation Plan'!H44:H47,"In-Review")</f>
        <v>0</v>
      </c>
      <c r="G13" s="14">
        <f>COUNTIF('Implementation Plan'!H44:H47,"Complete")</f>
        <v>0</v>
      </c>
      <c r="H13" s="14">
        <f>COUNTIF('Implementation Plan'!H44:H47,"On Hold")</f>
        <v>0</v>
      </c>
      <c r="I13" s="89">
        <f t="shared" si="0"/>
        <v>0</v>
      </c>
    </row>
    <row r="14" spans="1:9" ht="18" customHeight="1" x14ac:dyDescent="0.2">
      <c r="B14" s="90" t="s">
        <v>207</v>
      </c>
      <c r="C14" s="11">
        <f>4</f>
        <v>4</v>
      </c>
      <c r="D14" s="11">
        <f>COUNTIF('Implementation Plan'!H49:H52,"Not Started")</f>
        <v>4</v>
      </c>
      <c r="E14" s="11">
        <f>COUNTIF('Implementation Plan'!H49:H52,"In-Progress")</f>
        <v>0</v>
      </c>
      <c r="F14" s="11">
        <f>COUNTIF('Implementation Plan'!H49:H52,"In-Review")</f>
        <v>0</v>
      </c>
      <c r="G14" s="11">
        <f>COUNTIF('Implementation Plan'!H49:H52,"Complete")</f>
        <v>0</v>
      </c>
      <c r="H14" s="11">
        <f>COUNTIF('Implementation Plan'!H49:H52,"On Hold")</f>
        <v>0</v>
      </c>
      <c r="I14" s="91">
        <f t="shared" si="0"/>
        <v>0</v>
      </c>
    </row>
    <row r="15" spans="1:9" ht="20.100000000000001" customHeight="1" x14ac:dyDescent="0.2">
      <c r="B15" s="149" t="s">
        <v>208</v>
      </c>
      <c r="C15" s="83">
        <f t="shared" ref="C15:H15" si="1">SUM(C7,C8,C9,C10,C11,C12,C13,C14)</f>
        <v>38</v>
      </c>
      <c r="D15" s="83">
        <f t="shared" si="1"/>
        <v>38</v>
      </c>
      <c r="E15" s="83">
        <f t="shared" si="1"/>
        <v>0</v>
      </c>
      <c r="F15" s="83">
        <f t="shared" si="1"/>
        <v>0</v>
      </c>
      <c r="G15" s="83">
        <f t="shared" si="1"/>
        <v>0</v>
      </c>
      <c r="H15" s="83">
        <f t="shared" si="1"/>
        <v>0</v>
      </c>
      <c r="I15" s="92">
        <f t="shared" si="0"/>
        <v>0</v>
      </c>
    </row>
    <row r="16" spans="1:9" x14ac:dyDescent="0.2">
      <c r="B16" s="28"/>
      <c r="I16" s="29"/>
    </row>
    <row r="17" spans="1:9" x14ac:dyDescent="0.2">
      <c r="B17" s="28"/>
      <c r="I17" s="29"/>
    </row>
    <row r="18" spans="1:9" ht="15.95" customHeight="1" x14ac:dyDescent="0.2">
      <c r="B18" s="147" t="s">
        <v>209</v>
      </c>
      <c r="C18" s="139"/>
      <c r="D18" s="139"/>
      <c r="E18" s="139"/>
      <c r="F18" s="139"/>
      <c r="G18" s="139"/>
      <c r="H18" s="139"/>
      <c r="I18" s="140"/>
    </row>
    <row r="19" spans="1:9" ht="15.95" customHeight="1" x14ac:dyDescent="0.2">
      <c r="B19" s="93" t="s">
        <v>29</v>
      </c>
      <c r="C19" s="84" t="s">
        <v>210</v>
      </c>
      <c r="D19" s="85" t="s">
        <v>211</v>
      </c>
      <c r="E19" s="86" t="s">
        <v>212</v>
      </c>
      <c r="F19" s="87" t="s">
        <v>213</v>
      </c>
      <c r="I19" s="29"/>
    </row>
    <row r="20" spans="1:9" x14ac:dyDescent="0.2">
      <c r="B20" s="28"/>
      <c r="I20" s="29"/>
    </row>
    <row r="21" spans="1:9" ht="6" customHeight="1" x14ac:dyDescent="0.2">
      <c r="A21" s="7"/>
      <c r="B21" s="82"/>
      <c r="C21" s="7"/>
      <c r="D21" s="7"/>
      <c r="E21" s="7"/>
      <c r="F21" s="7"/>
      <c r="G21" s="7"/>
      <c r="H21" s="7"/>
      <c r="I21" s="31"/>
    </row>
    <row r="22" spans="1:9" ht="14.1" customHeight="1" x14ac:dyDescent="0.2">
      <c r="B22" s="126" t="s">
        <v>214</v>
      </c>
      <c r="C22" s="127"/>
      <c r="D22" s="127"/>
      <c r="E22" s="127"/>
      <c r="F22" s="127"/>
      <c r="G22" s="127"/>
      <c r="H22" s="127"/>
      <c r="I22" s="128"/>
    </row>
  </sheetData>
  <mergeCells count="5">
    <mergeCell ref="B18:I18"/>
    <mergeCell ref="B2:I2"/>
    <mergeCell ref="B15"/>
    <mergeCell ref="B3:I3"/>
    <mergeCell ref="B22:I22"/>
  </mergeCells>
  <conditionalFormatting sqref="I7:I15">
    <cfRule type="cellIs" dxfId="6" priority="1" operator="equal">
      <formula>0</formula>
    </cfRule>
    <cfRule type="cellIs" dxfId="5" priority="2" operator="between">
      <formula>0.01</formula>
      <formula>0.99</formula>
    </cfRule>
    <cfRule type="cellIs" dxfId="4" priority="3" operator="equal">
      <formula>1</formula>
    </cfRule>
  </conditionalFormatting>
  <pageMargins left="0.5" right="0.5" top="0.4" bottom="0.4" header="0.5" footer="0.5"/>
  <pageSetup paperSize="9" orientation="landscape"/>
  <ignoredErrors>
    <ignoredError sqref="C12 C8" 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C3E6B"/>
    <pageSetUpPr fitToPage="1"/>
  </sheetPr>
  <dimension ref="A1:G46"/>
  <sheetViews>
    <sheetView showGridLines="0" workbookViewId="0">
      <pane xSplit="1" ySplit="6" topLeftCell="B7" activePane="bottomRight" state="frozen"/>
      <selection pane="topRight"/>
      <selection pane="bottomLeft"/>
      <selection pane="bottomRight" activeCell="N18" sqref="N18"/>
    </sheetView>
  </sheetViews>
  <sheetFormatPr defaultColWidth="8.7109375" defaultRowHeight="14.25" x14ac:dyDescent="0.2"/>
  <cols>
    <col min="1" max="1" width="2" style="8" customWidth="1"/>
    <col min="2" max="2" width="47.42578125" style="8" bestFit="1" customWidth="1"/>
    <col min="3" max="3" width="12.140625" style="8" customWidth="1"/>
    <col min="4" max="4" width="11.5703125" style="8" customWidth="1"/>
    <col min="5" max="5" width="16.140625" style="8" customWidth="1"/>
    <col min="6" max="6" width="11.85546875" style="8" customWidth="1"/>
    <col min="7" max="7" width="40.28515625" style="8" customWidth="1"/>
    <col min="8" max="16384" width="8.7109375" style="8"/>
  </cols>
  <sheetData>
    <row r="1" spans="1:7" ht="6" customHeight="1" x14ac:dyDescent="0.2">
      <c r="A1" s="25"/>
      <c r="B1" s="97"/>
      <c r="C1" s="98"/>
      <c r="D1" s="98"/>
      <c r="E1" s="98"/>
      <c r="F1" s="98"/>
      <c r="G1" s="99"/>
    </row>
    <row r="2" spans="1:7" ht="33.950000000000003" customHeight="1" x14ac:dyDescent="0.2">
      <c r="A2" s="25"/>
      <c r="B2" s="150" t="s">
        <v>215</v>
      </c>
      <c r="C2" s="134"/>
      <c r="D2" s="134"/>
      <c r="E2" s="134"/>
      <c r="F2" s="134"/>
      <c r="G2" s="135"/>
    </row>
    <row r="3" spans="1:7" ht="12" customHeight="1" x14ac:dyDescent="0.2">
      <c r="A3" s="25"/>
      <c r="B3" s="146" t="s">
        <v>216</v>
      </c>
      <c r="C3" s="134"/>
      <c r="D3" s="134"/>
      <c r="E3" s="134"/>
      <c r="F3" s="134"/>
      <c r="G3" s="135"/>
    </row>
    <row r="4" spans="1:7" ht="5.0999999999999996" customHeight="1" x14ac:dyDescent="0.2">
      <c r="A4" s="9"/>
      <c r="B4" s="26"/>
      <c r="C4" s="9"/>
      <c r="D4" s="9"/>
      <c r="E4" s="9"/>
      <c r="F4" s="9"/>
      <c r="G4" s="27"/>
    </row>
    <row r="5" spans="1:7" x14ac:dyDescent="0.2">
      <c r="B5" s="28"/>
      <c r="G5" s="29"/>
    </row>
    <row r="6" spans="1:7" ht="36" x14ac:dyDescent="0.2">
      <c r="A6" s="71"/>
      <c r="B6" s="74" t="s">
        <v>217</v>
      </c>
      <c r="C6" s="44" t="s">
        <v>218</v>
      </c>
      <c r="D6" s="44" t="s">
        <v>219</v>
      </c>
      <c r="E6" s="44" t="s">
        <v>220</v>
      </c>
      <c r="F6" s="44" t="s">
        <v>18</v>
      </c>
      <c r="G6" s="75" t="s">
        <v>221</v>
      </c>
    </row>
    <row r="7" spans="1:7" ht="15.95" customHeight="1" x14ac:dyDescent="0.2">
      <c r="B7" s="143" t="s">
        <v>222</v>
      </c>
      <c r="C7" s="144"/>
      <c r="D7" s="144"/>
      <c r="E7" s="144"/>
      <c r="F7" s="144"/>
      <c r="G7" s="151"/>
    </row>
    <row r="8" spans="1:7" ht="15.95" customHeight="1" x14ac:dyDescent="0.2">
      <c r="A8" s="95"/>
      <c r="B8" s="100" t="s">
        <v>223</v>
      </c>
      <c r="C8" s="46" t="s">
        <v>64</v>
      </c>
      <c r="D8" s="61"/>
      <c r="E8" s="162" t="s">
        <v>224</v>
      </c>
      <c r="F8" s="16" t="s">
        <v>26</v>
      </c>
      <c r="G8" s="101" t="s">
        <v>225</v>
      </c>
    </row>
    <row r="9" spans="1:7" ht="15.95" customHeight="1" x14ac:dyDescent="0.2">
      <c r="A9" s="96"/>
      <c r="B9" s="102" t="s">
        <v>91</v>
      </c>
      <c r="C9" s="50" t="s">
        <v>64</v>
      </c>
      <c r="D9" s="51"/>
      <c r="E9" s="163" t="s">
        <v>224</v>
      </c>
      <c r="F9" s="14" t="s">
        <v>93</v>
      </c>
      <c r="G9" s="103" t="s">
        <v>226</v>
      </c>
    </row>
    <row r="10" spans="1:7" ht="15.95" customHeight="1" x14ac:dyDescent="0.2">
      <c r="A10" s="95"/>
      <c r="B10" s="104" t="s">
        <v>95</v>
      </c>
      <c r="C10" s="55" t="s">
        <v>64</v>
      </c>
      <c r="D10" s="56"/>
      <c r="E10" s="163" t="s">
        <v>224</v>
      </c>
      <c r="F10" s="57" t="s">
        <v>93</v>
      </c>
      <c r="G10" s="105" t="s">
        <v>227</v>
      </c>
    </row>
    <row r="11" spans="1:7" ht="15.95" customHeight="1" x14ac:dyDescent="0.2">
      <c r="A11" s="96"/>
      <c r="B11" s="102" t="s">
        <v>98</v>
      </c>
      <c r="C11" s="50" t="s">
        <v>64</v>
      </c>
      <c r="D11" s="51"/>
      <c r="E11" s="163" t="s">
        <v>224</v>
      </c>
      <c r="F11" s="14" t="s">
        <v>100</v>
      </c>
      <c r="G11" s="103" t="s">
        <v>228</v>
      </c>
    </row>
    <row r="12" spans="1:7" ht="15.95" customHeight="1" x14ac:dyDescent="0.2">
      <c r="A12" s="95"/>
      <c r="B12" s="104" t="s">
        <v>229</v>
      </c>
      <c r="C12" s="55" t="s">
        <v>64</v>
      </c>
      <c r="D12" s="56"/>
      <c r="E12" s="164" t="s">
        <v>230</v>
      </c>
      <c r="F12" s="57" t="s">
        <v>49</v>
      </c>
      <c r="G12" s="105"/>
    </row>
    <row r="13" spans="1:7" ht="15.95" customHeight="1" x14ac:dyDescent="0.2">
      <c r="A13" s="96"/>
      <c r="B13" s="102" t="s">
        <v>231</v>
      </c>
      <c r="C13" s="50" t="s">
        <v>64</v>
      </c>
      <c r="D13" s="51"/>
      <c r="E13" s="164" t="s">
        <v>230</v>
      </c>
      <c r="F13" s="14" t="s">
        <v>49</v>
      </c>
      <c r="G13" s="103" t="s">
        <v>232</v>
      </c>
    </row>
    <row r="14" spans="1:7" ht="15.95" customHeight="1" x14ac:dyDescent="0.2">
      <c r="A14" s="95"/>
      <c r="B14" s="104" t="s">
        <v>233</v>
      </c>
      <c r="C14" s="55" t="s">
        <v>64</v>
      </c>
      <c r="D14" s="56"/>
      <c r="E14" s="164" t="s">
        <v>230</v>
      </c>
      <c r="F14" s="57" t="s">
        <v>49</v>
      </c>
      <c r="G14" s="105"/>
    </row>
    <row r="15" spans="1:7" ht="15.95" customHeight="1" x14ac:dyDescent="0.2">
      <c r="A15" s="96"/>
      <c r="B15" s="102" t="s">
        <v>234</v>
      </c>
      <c r="C15" s="50" t="s">
        <v>64</v>
      </c>
      <c r="D15" s="51"/>
      <c r="E15" s="163" t="s">
        <v>224</v>
      </c>
      <c r="F15" s="14" t="s">
        <v>93</v>
      </c>
      <c r="G15" s="103"/>
    </row>
    <row r="16" spans="1:7" ht="15.95" customHeight="1" x14ac:dyDescent="0.2">
      <c r="A16" s="95"/>
      <c r="B16" s="104" t="s">
        <v>235</v>
      </c>
      <c r="C16" s="55" t="s">
        <v>64</v>
      </c>
      <c r="D16" s="56"/>
      <c r="E16" s="163" t="s">
        <v>224</v>
      </c>
      <c r="F16" s="57" t="s">
        <v>100</v>
      </c>
      <c r="G16" s="105"/>
    </row>
    <row r="17" spans="1:7" ht="15.95" customHeight="1" x14ac:dyDescent="0.2">
      <c r="B17" s="143" t="s">
        <v>236</v>
      </c>
      <c r="C17" s="144"/>
      <c r="D17" s="144"/>
      <c r="E17" s="144"/>
      <c r="F17" s="144"/>
      <c r="G17" s="151"/>
    </row>
    <row r="18" spans="1:7" ht="15.95" customHeight="1" x14ac:dyDescent="0.2">
      <c r="A18" s="95"/>
      <c r="B18" s="100" t="s">
        <v>237</v>
      </c>
      <c r="C18" s="46" t="s">
        <v>64</v>
      </c>
      <c r="D18" s="61"/>
      <c r="E18" s="162" t="s">
        <v>224</v>
      </c>
      <c r="F18" s="16" t="s">
        <v>89</v>
      </c>
      <c r="G18" s="101" t="s">
        <v>238</v>
      </c>
    </row>
    <row r="19" spans="1:7" ht="15.95" customHeight="1" x14ac:dyDescent="0.2">
      <c r="A19" s="96"/>
      <c r="B19" s="102" t="s">
        <v>239</v>
      </c>
      <c r="C19" s="50" t="s">
        <v>64</v>
      </c>
      <c r="D19" s="51"/>
      <c r="E19" s="163" t="s">
        <v>224</v>
      </c>
      <c r="F19" s="14" t="s">
        <v>89</v>
      </c>
      <c r="G19" s="103" t="s">
        <v>240</v>
      </c>
    </row>
    <row r="20" spans="1:7" ht="15.95" customHeight="1" x14ac:dyDescent="0.2">
      <c r="A20" s="95"/>
      <c r="B20" s="104" t="s">
        <v>241</v>
      </c>
      <c r="C20" s="55" t="s">
        <v>64</v>
      </c>
      <c r="D20" s="56"/>
      <c r="E20" s="163" t="s">
        <v>224</v>
      </c>
      <c r="F20" s="57" t="s">
        <v>36</v>
      </c>
      <c r="G20" s="105" t="s">
        <v>242</v>
      </c>
    </row>
    <row r="21" spans="1:7" ht="15.95" customHeight="1" x14ac:dyDescent="0.2">
      <c r="A21" s="96"/>
      <c r="B21" s="102" t="s">
        <v>124</v>
      </c>
      <c r="C21" s="50" t="s">
        <v>64</v>
      </c>
      <c r="D21" s="51"/>
      <c r="E21" s="163" t="s">
        <v>224</v>
      </c>
      <c r="F21" s="14" t="s">
        <v>46</v>
      </c>
      <c r="G21" s="103" t="s">
        <v>243</v>
      </c>
    </row>
    <row r="22" spans="1:7" ht="15.95" customHeight="1" x14ac:dyDescent="0.2">
      <c r="A22" s="95"/>
      <c r="B22" s="104" t="s">
        <v>244</v>
      </c>
      <c r="C22" s="55" t="s">
        <v>64</v>
      </c>
      <c r="D22" s="56"/>
      <c r="E22" s="163" t="s">
        <v>224</v>
      </c>
      <c r="F22" s="57" t="s">
        <v>36</v>
      </c>
      <c r="G22" s="105" t="s">
        <v>245</v>
      </c>
    </row>
    <row r="23" spans="1:7" ht="15.95" customHeight="1" x14ac:dyDescent="0.2">
      <c r="B23" s="143" t="s">
        <v>246</v>
      </c>
      <c r="C23" s="144"/>
      <c r="D23" s="144"/>
      <c r="E23" s="144"/>
      <c r="F23" s="144"/>
      <c r="G23" s="151"/>
    </row>
    <row r="24" spans="1:7" ht="15.95" customHeight="1" x14ac:dyDescent="0.2">
      <c r="A24" s="95"/>
      <c r="B24" s="100" t="s">
        <v>247</v>
      </c>
      <c r="C24" s="46" t="s">
        <v>64</v>
      </c>
      <c r="D24" s="61"/>
      <c r="E24" s="162" t="s">
        <v>224</v>
      </c>
      <c r="F24" s="16" t="s">
        <v>85</v>
      </c>
      <c r="G24" s="101"/>
    </row>
    <row r="25" spans="1:7" ht="15.95" customHeight="1" x14ac:dyDescent="0.2">
      <c r="A25" s="96"/>
      <c r="B25" s="102" t="s">
        <v>248</v>
      </c>
      <c r="C25" s="50" t="s">
        <v>64</v>
      </c>
      <c r="D25" s="51"/>
      <c r="E25" s="163" t="s">
        <v>224</v>
      </c>
      <c r="F25" s="14" t="s">
        <v>36</v>
      </c>
      <c r="G25" s="103"/>
    </row>
    <row r="26" spans="1:7" ht="15.95" customHeight="1" x14ac:dyDescent="0.2">
      <c r="A26" s="95"/>
      <c r="B26" s="104" t="s">
        <v>249</v>
      </c>
      <c r="C26" s="55" t="s">
        <v>64</v>
      </c>
      <c r="D26" s="56"/>
      <c r="E26" s="163" t="s">
        <v>224</v>
      </c>
      <c r="F26" s="57" t="s">
        <v>100</v>
      </c>
      <c r="G26" s="105"/>
    </row>
    <row r="27" spans="1:7" ht="15.95" customHeight="1" x14ac:dyDescent="0.2">
      <c r="A27" s="96"/>
      <c r="B27" s="102" t="s">
        <v>250</v>
      </c>
      <c r="C27" s="50" t="s">
        <v>64</v>
      </c>
      <c r="D27" s="51"/>
      <c r="E27" s="163" t="s">
        <v>224</v>
      </c>
      <c r="F27" s="14" t="s">
        <v>36</v>
      </c>
      <c r="G27" s="103"/>
    </row>
    <row r="28" spans="1:7" ht="15.95" customHeight="1" x14ac:dyDescent="0.2">
      <c r="A28" s="95"/>
      <c r="B28" s="104" t="s">
        <v>251</v>
      </c>
      <c r="C28" s="55" t="s">
        <v>64</v>
      </c>
      <c r="D28" s="56"/>
      <c r="E28" s="163" t="s">
        <v>224</v>
      </c>
      <c r="F28" s="57" t="s">
        <v>36</v>
      </c>
      <c r="G28" s="105"/>
    </row>
    <row r="29" spans="1:7" ht="15.95" customHeight="1" x14ac:dyDescent="0.2">
      <c r="A29" s="96"/>
      <c r="B29" s="102" t="s">
        <v>252</v>
      </c>
      <c r="C29" s="50" t="s">
        <v>64</v>
      </c>
      <c r="D29" s="51"/>
      <c r="E29" s="163" t="s">
        <v>224</v>
      </c>
      <c r="F29" s="14" t="s">
        <v>139</v>
      </c>
      <c r="G29" s="103"/>
    </row>
    <row r="30" spans="1:7" ht="15.95" customHeight="1" x14ac:dyDescent="0.2">
      <c r="B30" s="143" t="s">
        <v>253</v>
      </c>
      <c r="C30" s="144"/>
      <c r="D30" s="144"/>
      <c r="E30" s="144"/>
      <c r="F30" s="144"/>
      <c r="G30" s="151"/>
    </row>
    <row r="31" spans="1:7" ht="15.95" customHeight="1" x14ac:dyDescent="0.2">
      <c r="A31" s="96"/>
      <c r="B31" s="106" t="s">
        <v>254</v>
      </c>
      <c r="C31" s="65" t="s">
        <v>64</v>
      </c>
      <c r="D31" s="94"/>
      <c r="E31" s="162" t="s">
        <v>224</v>
      </c>
      <c r="F31" s="66" t="s">
        <v>36</v>
      </c>
      <c r="G31" s="107" t="s">
        <v>255</v>
      </c>
    </row>
    <row r="32" spans="1:7" ht="15.95" customHeight="1" x14ac:dyDescent="0.2">
      <c r="A32" s="95"/>
      <c r="B32" s="104" t="s">
        <v>256</v>
      </c>
      <c r="C32" s="55" t="s">
        <v>64</v>
      </c>
      <c r="D32" s="56"/>
      <c r="E32" s="163" t="s">
        <v>224</v>
      </c>
      <c r="F32" s="57" t="s">
        <v>36</v>
      </c>
      <c r="G32" s="105" t="s">
        <v>257</v>
      </c>
    </row>
    <row r="33" spans="1:7" ht="15.95" customHeight="1" x14ac:dyDescent="0.2">
      <c r="A33" s="96"/>
      <c r="B33" s="102" t="s">
        <v>258</v>
      </c>
      <c r="C33" s="50" t="s">
        <v>64</v>
      </c>
      <c r="D33" s="51"/>
      <c r="E33" s="163" t="s">
        <v>224</v>
      </c>
      <c r="F33" s="14" t="s">
        <v>46</v>
      </c>
      <c r="G33" s="103"/>
    </row>
    <row r="34" spans="1:7" ht="15.95" customHeight="1" x14ac:dyDescent="0.2">
      <c r="A34" s="95"/>
      <c r="B34" s="104" t="s">
        <v>259</v>
      </c>
      <c r="C34" s="55" t="s">
        <v>64</v>
      </c>
      <c r="D34" s="55" t="s">
        <v>64</v>
      </c>
      <c r="E34" s="163" t="s">
        <v>224</v>
      </c>
      <c r="F34" s="57" t="s">
        <v>139</v>
      </c>
      <c r="G34" s="105" t="s">
        <v>260</v>
      </c>
    </row>
    <row r="35" spans="1:7" ht="15.95" customHeight="1" x14ac:dyDescent="0.2">
      <c r="A35" s="96"/>
      <c r="B35" s="102" t="s">
        <v>261</v>
      </c>
      <c r="C35" s="50" t="s">
        <v>64</v>
      </c>
      <c r="D35" s="51"/>
      <c r="E35" s="163" t="s">
        <v>224</v>
      </c>
      <c r="F35" s="14" t="s">
        <v>46</v>
      </c>
      <c r="G35" s="103"/>
    </row>
    <row r="36" spans="1:7" ht="15.95" customHeight="1" x14ac:dyDescent="0.2">
      <c r="A36" s="95"/>
      <c r="B36" s="104" t="s">
        <v>262</v>
      </c>
      <c r="C36" s="55" t="s">
        <v>64</v>
      </c>
      <c r="D36" s="56"/>
      <c r="E36" s="163" t="s">
        <v>224</v>
      </c>
      <c r="F36" s="57" t="s">
        <v>49</v>
      </c>
      <c r="G36" s="105"/>
    </row>
    <row r="37" spans="1:7" ht="15.95" customHeight="1" x14ac:dyDescent="0.2">
      <c r="B37" s="143" t="s">
        <v>263</v>
      </c>
      <c r="C37" s="144"/>
      <c r="D37" s="144"/>
      <c r="E37" s="144"/>
      <c r="F37" s="144"/>
      <c r="G37" s="151"/>
    </row>
    <row r="38" spans="1:7" ht="15.95" customHeight="1" x14ac:dyDescent="0.2">
      <c r="A38" s="95"/>
      <c r="B38" s="100" t="s">
        <v>264</v>
      </c>
      <c r="C38" s="46" t="s">
        <v>64</v>
      </c>
      <c r="D38" s="46" t="s">
        <v>64</v>
      </c>
      <c r="E38" s="162" t="s">
        <v>224</v>
      </c>
      <c r="F38" s="16" t="s">
        <v>49</v>
      </c>
      <c r="G38" s="101"/>
    </row>
    <row r="39" spans="1:7" ht="15.95" customHeight="1" x14ac:dyDescent="0.2">
      <c r="A39" s="96"/>
      <c r="B39" s="102" t="s">
        <v>265</v>
      </c>
      <c r="C39" s="50" t="s">
        <v>64</v>
      </c>
      <c r="D39" s="51"/>
      <c r="E39" s="164" t="s">
        <v>230</v>
      </c>
      <c r="F39" s="14" t="s">
        <v>49</v>
      </c>
      <c r="G39" s="103"/>
    </row>
    <row r="40" spans="1:7" ht="15.95" customHeight="1" x14ac:dyDescent="0.2">
      <c r="A40" s="95"/>
      <c r="B40" s="104" t="s">
        <v>171</v>
      </c>
      <c r="C40" s="55" t="s">
        <v>64</v>
      </c>
      <c r="D40" s="56"/>
      <c r="E40" s="164" t="s">
        <v>230</v>
      </c>
      <c r="F40" s="57" t="s">
        <v>49</v>
      </c>
      <c r="G40" s="105"/>
    </row>
    <row r="41" spans="1:7" ht="15.95" customHeight="1" x14ac:dyDescent="0.2">
      <c r="A41" s="96"/>
      <c r="B41" s="102" t="s">
        <v>266</v>
      </c>
      <c r="C41" s="50" t="s">
        <v>64</v>
      </c>
      <c r="D41" s="51"/>
      <c r="E41" s="164" t="s">
        <v>230</v>
      </c>
      <c r="F41" s="14" t="s">
        <v>49</v>
      </c>
      <c r="G41" s="103" t="s">
        <v>267</v>
      </c>
    </row>
    <row r="42" spans="1:7" ht="15.95" customHeight="1" x14ac:dyDescent="0.2">
      <c r="A42" s="95"/>
      <c r="B42" s="104" t="s">
        <v>268</v>
      </c>
      <c r="C42" s="55" t="s">
        <v>64</v>
      </c>
      <c r="D42" s="56"/>
      <c r="E42" s="163" t="s">
        <v>224</v>
      </c>
      <c r="F42" s="57" t="s">
        <v>46</v>
      </c>
      <c r="G42" s="105"/>
    </row>
    <row r="43" spans="1:7" ht="15.95" customHeight="1" x14ac:dyDescent="0.2">
      <c r="A43" s="96"/>
      <c r="B43" s="102" t="s">
        <v>184</v>
      </c>
      <c r="C43" s="50" t="s">
        <v>64</v>
      </c>
      <c r="D43" s="50" t="s">
        <v>64</v>
      </c>
      <c r="E43" s="163" t="s">
        <v>224</v>
      </c>
      <c r="F43" s="14" t="s">
        <v>186</v>
      </c>
      <c r="G43" s="103" t="s">
        <v>269</v>
      </c>
    </row>
    <row r="44" spans="1:7" x14ac:dyDescent="0.2">
      <c r="B44" s="28"/>
      <c r="G44" s="29"/>
    </row>
    <row r="45" spans="1:7" ht="6" customHeight="1" x14ac:dyDescent="0.2">
      <c r="A45" s="7"/>
      <c r="B45" s="82"/>
      <c r="C45" s="7"/>
      <c r="D45" s="7"/>
      <c r="E45" s="7"/>
      <c r="F45" s="7"/>
      <c r="G45" s="31"/>
    </row>
    <row r="46" spans="1:7" ht="14.1" customHeight="1" x14ac:dyDescent="0.2">
      <c r="B46" s="126" t="s">
        <v>270</v>
      </c>
      <c r="C46" s="127"/>
      <c r="D46" s="127"/>
      <c r="E46" s="127"/>
      <c r="F46" s="127"/>
      <c r="G46" s="128"/>
    </row>
  </sheetData>
  <mergeCells count="8">
    <mergeCell ref="B3:G3"/>
    <mergeCell ref="B2:G2"/>
    <mergeCell ref="B46:G46"/>
    <mergeCell ref="B37:G37"/>
    <mergeCell ref="B23:G23"/>
    <mergeCell ref="B17:G17"/>
    <mergeCell ref="B30:G30"/>
    <mergeCell ref="B7:G7"/>
  </mergeCells>
  <conditionalFormatting sqref="E7:E43">
    <cfRule type="containsText" dxfId="3" priority="1" operator="containsText" text="Included">
      <formula>NOT(ISERROR(SEARCH("Included",E7)))</formula>
    </cfRule>
  </conditionalFormatting>
  <conditionalFormatting sqref="E7:E43">
    <cfRule type="containsText" dxfId="2" priority="2" operator="containsText" text="Excluded">
      <formula>NOT(ISERROR(SEARCH("Excluded",E7)))</formula>
    </cfRule>
  </conditionalFormatting>
  <conditionalFormatting sqref="E7:E43">
    <cfRule type="containsText" dxfId="1" priority="3" operator="containsText" text="Optional">
      <formula>NOT(ISERROR(SEARCH("Optional",E7)))</formula>
    </cfRule>
  </conditionalFormatting>
  <conditionalFormatting sqref="E7:E43">
    <cfRule type="containsText" dxfId="0" priority="4" operator="containsText" text="TBD">
      <formula>NOT(ISERROR(SEARCH("TBD",E7)))</formula>
    </cfRule>
  </conditionalFormatting>
  <dataValidations count="1">
    <dataValidation type="list" allowBlank="1" sqref="E8 E9 E10 E11 E12 E13 E14 E15 E16 E18 E19 E20 E21 E22 E24 E25 E26 E27 E28 E29 E31 E32 E33 E34 E35 E36 E38 E39 E40 E41 E42 E43" xr:uid="{00000000-0002-0000-0300-000000000000}">
      <formula1>"Included,Excluded,Optional,TBD"</formula1>
    </dataValidation>
  </dataValidations>
  <pageMargins left="0.75" right="0.75" top="1" bottom="1" header="0.5" footer="0.5"/>
  <pageSetup paperSize="9"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G24"/>
  <sheetViews>
    <sheetView showGridLines="0" workbookViewId="0">
      <selection activeCell="C14" sqref="C14"/>
    </sheetView>
  </sheetViews>
  <sheetFormatPr defaultRowHeight="15" x14ac:dyDescent="0.25"/>
  <cols>
    <col min="1" max="1" width="2" customWidth="1"/>
    <col min="2" max="2" width="22" customWidth="1"/>
    <col min="3" max="3" width="33.28515625" customWidth="1"/>
    <col min="4" max="4" width="22.85546875" bestFit="1" customWidth="1"/>
    <col min="5" max="5" width="21.140625" bestFit="1" customWidth="1"/>
    <col min="6" max="6" width="23.42578125" bestFit="1" customWidth="1"/>
    <col min="7" max="7" width="14" customWidth="1"/>
  </cols>
  <sheetData>
    <row r="1" spans="1:7" ht="6" customHeight="1" x14ac:dyDescent="0.25">
      <c r="A1" s="5"/>
      <c r="B1" s="111"/>
      <c r="C1" s="112"/>
      <c r="D1" s="112"/>
      <c r="E1" s="112"/>
      <c r="F1" s="112"/>
      <c r="G1" s="113"/>
    </row>
    <row r="2" spans="1:7" ht="33.950000000000003" customHeight="1" x14ac:dyDescent="0.25">
      <c r="A2" s="5"/>
      <c r="B2" s="155" t="s">
        <v>271</v>
      </c>
      <c r="C2" s="153"/>
      <c r="D2" s="153"/>
      <c r="E2" s="153"/>
      <c r="F2" s="153"/>
      <c r="G2" s="154"/>
    </row>
    <row r="3" spans="1:7" ht="12" customHeight="1" x14ac:dyDescent="0.25">
      <c r="A3" s="5"/>
      <c r="B3" s="152" t="s">
        <v>272</v>
      </c>
      <c r="C3" s="153"/>
      <c r="D3" s="153"/>
      <c r="E3" s="153"/>
      <c r="F3" s="153"/>
      <c r="G3" s="154"/>
    </row>
    <row r="4" spans="1:7" ht="5.0999999999999996" customHeight="1" x14ac:dyDescent="0.25">
      <c r="A4" s="4"/>
      <c r="B4" s="114"/>
      <c r="C4" s="4"/>
      <c r="D4" s="4"/>
      <c r="E4" s="4"/>
      <c r="F4" s="4"/>
      <c r="G4" s="115"/>
    </row>
    <row r="5" spans="1:7" x14ac:dyDescent="0.25">
      <c r="B5" s="116"/>
      <c r="G5" s="117"/>
    </row>
    <row r="6" spans="1:7" ht="18" customHeight="1" x14ac:dyDescent="0.25">
      <c r="B6" s="156" t="s">
        <v>273</v>
      </c>
      <c r="C6" s="157"/>
      <c r="D6" s="157"/>
      <c r="E6" s="157"/>
      <c r="F6" s="157"/>
      <c r="G6" s="158"/>
    </row>
    <row r="7" spans="1:7" ht="18" customHeight="1" x14ac:dyDescent="0.25">
      <c r="A7" s="108"/>
      <c r="B7" s="118" t="s">
        <v>274</v>
      </c>
      <c r="C7" s="6" t="s">
        <v>275</v>
      </c>
      <c r="D7" s="6" t="s">
        <v>276</v>
      </c>
      <c r="E7" s="6" t="s">
        <v>277</v>
      </c>
      <c r="F7" s="6" t="s">
        <v>278</v>
      </c>
      <c r="G7" s="119" t="s">
        <v>279</v>
      </c>
    </row>
    <row r="8" spans="1:7" ht="18" customHeight="1" x14ac:dyDescent="0.25">
      <c r="A8" s="109"/>
      <c r="B8" s="120" t="s">
        <v>280</v>
      </c>
      <c r="C8" s="1" t="str" cm="1">
        <f t="array" ref="C8">_xlfn.SWITCH(B8,"Joe Cortese","Partner","Chad Tischer","Partner","Andrew Furney","Consultant","Altan Wuliji","Principal, Director of Financial Planning","Jackie Rondini","Principal, Senior Consultant","David Thome","Principal, Senior Consultant","Ben Van Zoest","Consulting Analyst","Denisse Merlos","Consulting Analyst","Select a name")</f>
        <v>Partner</v>
      </c>
      <c r="D8" s="1" t="str">
        <f>LOWER(LEFT(B8,1)&amp;MID(B8,FIND(" ",B8)+1,LEN(B8)-FIND(" ",B8)))&amp;"@fiducient.com"</f>
        <v>jcortese@fiducient.com</v>
      </c>
      <c r="E8" s="1" t="str" cm="1">
        <f t="array" ref="E8">_xlfn.SWITCH(B8,"Joe Cortese","(312) 224-4106","Chad Tischer","(312) 224-4115","Andrew Furney","(312) 224-4144","Altan Wuliji","(312) 224-4141","Jackie Rondini","N/A","David Thome","(703) 720-5984","Ben Van Zoest","(312) 261-5145 ext. 15145","Denisse Merlos","(312) 236-4264 ext. 64264","N/A")</f>
        <v>(312) 224-4106</v>
      </c>
      <c r="F8" s="1" t="s">
        <v>281</v>
      </c>
      <c r="G8" s="121" t="s">
        <v>282</v>
      </c>
    </row>
    <row r="9" spans="1:7" ht="18" customHeight="1" x14ac:dyDescent="0.25">
      <c r="A9" s="110"/>
      <c r="B9" s="122" t="s">
        <v>301</v>
      </c>
      <c r="C9" s="2" t="str" cm="1">
        <f t="array" ref="C9">_xlfn.SWITCH(B9,"Joe Cortese","Partner","Chad Tischer","Partner","Andrew Furney","Consultant","Altan Wuliji","Principal, Director of Financial Planning","Jackie Rondini","Principal, Senior Consultant","David Thome","Principal, Senior Consultant","Ben Van Zoest","Consulting Analyst","Denisse Merlos","Consulting Analyst","Select a name")</f>
        <v>Consultant</v>
      </c>
      <c r="D9" s="2" t="str">
        <f>LOWER(LEFT(B9,1)&amp;MID(B9,FIND(" ",B9)+1,LEN(B9)-FIND(" ",B9)))&amp;"@fiducient.com"</f>
        <v>afurney@fiducient.com</v>
      </c>
      <c r="E9" s="2" t="str" cm="1">
        <f t="array" ref="E9">_xlfn.SWITCH(B9,"Joe Cortese","(312) 224-4106","Chad Tischer","(312) 224-4115","Andrew Furney","(312) 224-4144","Altan Wuliji","(312) 224-4141","Jackie Rondini","N/A","David Thome","(703) 720-5984","Ben Van Zoest","(312) 261-5145 ext. 15145","Denisse Merlos","(312) 236-4264 ext. 64264","N/A")</f>
        <v>(312) 224-4144</v>
      </c>
      <c r="F9" s="2" t="s">
        <v>285</v>
      </c>
      <c r="G9" s="123" t="s">
        <v>282</v>
      </c>
    </row>
    <row r="10" spans="1:7" ht="18" customHeight="1" x14ac:dyDescent="0.25">
      <c r="A10" s="109"/>
      <c r="B10" s="120" t="s">
        <v>301</v>
      </c>
      <c r="C10" s="1" t="str" cm="1">
        <f t="array" ref="C10">_xlfn.SWITCH(B10,"Joe Cortese","Partner","Chad Tischer","Partner","Andrew Furney","Consultant","Altan Wuliji","Principal, Director of Financial Planning","Jackie Rondini","Principal, Senior Consultant","David Thome","Principal, Senior Consultant","Ben Van Zoest","Consulting Analyst","Denisse Merlos","Consulting Analyst","Select a name")</f>
        <v>Consultant</v>
      </c>
      <c r="D10" s="1" t="str">
        <f t="shared" ref="D10:D13" si="0">LOWER(LEFT(B10,1)&amp;MID(B10,FIND(" ",B10)+1,LEN(B10)-FIND(" ",B10)))&amp;"@fiducient.com"</f>
        <v>afurney@fiducient.com</v>
      </c>
      <c r="E10" s="1" t="str" cm="1">
        <f t="array" ref="E10">_xlfn.SWITCH(B10,"Joe Cortese","(312) 224-4106","Chad Tischer","(312) 224-4115","Andrew Furney","(312) 224-4144","Altan Wuliji","(312) 224-4141","Jackie Rondini","N/A","David Thome","(703) 720-5984","Ben Van Zoest","(312) 261-5145 ext. 15145","Denisse Merlos","(312) 236-4264 ext. 64264","N/A")</f>
        <v>(312) 224-4144</v>
      </c>
      <c r="F10" s="1" t="s">
        <v>286</v>
      </c>
      <c r="G10" s="121" t="s">
        <v>49</v>
      </c>
    </row>
    <row r="11" spans="1:7" ht="18" customHeight="1" x14ac:dyDescent="0.25">
      <c r="A11" s="110"/>
      <c r="B11" s="122" t="s">
        <v>302</v>
      </c>
      <c r="C11" s="2" t="str" cm="1">
        <f t="array" ref="C11">_xlfn.SWITCH(B11,"Joe Cortese","Partner","Chad Tischer","Partner","Andrew Furney","Consultant","Altan Wuliji","Principal, Director of Financial Planning","Jackie Rondini","Principal, Senior Consultant","David Thome","Principal, Senior Consultant","Ben Van Zoest","Consulting Analyst","Denisse Merlos","Consulting Analyst","Select a name")</f>
        <v>Consulting Analyst</v>
      </c>
      <c r="D11" s="2" t="str">
        <f t="shared" si="0"/>
        <v>bvan zoest@fiducient.com</v>
      </c>
      <c r="E11" s="2" t="str" cm="1">
        <f t="array" ref="E11">_xlfn.SWITCH(B11,"Joe Cortese","(312) 224-4106","Chad Tischer","(312) 224-4115","Andrew Furney","(312) 224-4144","Altan Wuliji","(312) 224-4141","Jackie Rondini","N/A","David Thome","(703) 720-5984","Ben Van Zoest","(312) 261-5145 ext. 15145","Denisse Merlos","(312) 236-4264 ext. 64264","N/A")</f>
        <v>(312) 261-5145 ext. 15145</v>
      </c>
      <c r="F11" s="2" t="s">
        <v>287</v>
      </c>
      <c r="G11" s="123" t="s">
        <v>49</v>
      </c>
    </row>
    <row r="12" spans="1:7" ht="18" customHeight="1" x14ac:dyDescent="0.25">
      <c r="A12" s="109"/>
      <c r="B12" s="120" t="s">
        <v>302</v>
      </c>
      <c r="C12" s="1" t="str" cm="1">
        <f t="array" ref="C12">_xlfn.SWITCH(B12,"Joe Cortese","Partner","Chad Tischer","Partner","Andrew Furney","Consultant","Altan Wuliji","Principal, Director of Financial Planning","Jackie Rondini","Principal, Senior Consultant","David Thome","Principal, Senior Consultant","Ben Van Zoest","Consulting Analyst","Denisse Merlos","Consulting Analyst","Select a name")</f>
        <v>Consulting Analyst</v>
      </c>
      <c r="D12" s="1" t="str">
        <f t="shared" si="0"/>
        <v>bvan zoest@fiducient.com</v>
      </c>
      <c r="E12" s="1" t="str" cm="1">
        <f t="array" ref="E12">_xlfn.SWITCH(B12,"Joe Cortese","(312) 224-4106","Chad Tischer","(312) 224-4115","Andrew Furney","(312) 224-4144","Altan Wuliji","(312) 224-4141","Jackie Rondini","N/A","David Thome","(703) 720-5984","Ben Van Zoest","(312) 261-5145 ext. 15145","Denisse Merlos","(312) 236-4264 ext. 64264","N/A")</f>
        <v>(312) 261-5145 ext. 15145</v>
      </c>
      <c r="F12" s="1" t="s">
        <v>288</v>
      </c>
      <c r="G12" s="121" t="s">
        <v>49</v>
      </c>
    </row>
    <row r="13" spans="1:7" ht="18" customHeight="1" x14ac:dyDescent="0.25">
      <c r="A13" s="110"/>
      <c r="B13" s="122" t="s">
        <v>302</v>
      </c>
      <c r="C13" s="2" t="str" cm="1">
        <f t="array" ref="C13">_xlfn.SWITCH(B13,"Joe Cortese","Partner","Chad Tischer","Partner","Andrew Furney","Consultant","Altan Wuliji","Principal, Director of Financial Planning","Jackie Rondini","Principal, Senior Consultant","David Thome","Principal, Senior Consultant","Ben Van Zoest","Consulting Analyst","Denisse Merlos","Consulting Analyst","Select a name")</f>
        <v>Consulting Analyst</v>
      </c>
      <c r="D13" s="2" t="str">
        <f t="shared" si="0"/>
        <v>bvan zoest@fiducient.com</v>
      </c>
      <c r="E13" s="2" t="str" cm="1">
        <f t="array" ref="E13">_xlfn.SWITCH(B13,"Joe Cortese","(312) 224-4106","Chad Tischer","(312) 224-4115","Andrew Furney","(312) 224-4144","Altan Wuliji","(312) 224-4141","Jackie Rondini","N/A","David Thome","(703) 720-5984","Ben Van Zoest","(312) 261-5145 ext. 15145","Denisse Merlos","(312) 236-4264 ext. 64264","N/A")</f>
        <v>(312) 261-5145 ext. 15145</v>
      </c>
      <c r="F13" s="2" t="s">
        <v>289</v>
      </c>
      <c r="G13" s="123" t="s">
        <v>49</v>
      </c>
    </row>
    <row r="14" spans="1:7" x14ac:dyDescent="0.25">
      <c r="B14" s="116"/>
      <c r="G14" s="117"/>
    </row>
    <row r="15" spans="1:7" x14ac:dyDescent="0.25">
      <c r="B15" s="116"/>
      <c r="G15" s="117"/>
    </row>
    <row r="16" spans="1:7" ht="18" customHeight="1" x14ac:dyDescent="0.25">
      <c r="B16" s="156" t="s">
        <v>290</v>
      </c>
      <c r="C16" s="157"/>
      <c r="D16" s="157"/>
      <c r="E16" s="157"/>
      <c r="F16" s="157"/>
      <c r="G16" s="158"/>
    </row>
    <row r="17" spans="1:7" ht="18" customHeight="1" x14ac:dyDescent="0.25">
      <c r="A17" s="108"/>
      <c r="B17" s="118" t="s">
        <v>274</v>
      </c>
      <c r="C17" s="6" t="s">
        <v>275</v>
      </c>
      <c r="D17" s="6" t="s">
        <v>276</v>
      </c>
      <c r="E17" s="6" t="s">
        <v>277</v>
      </c>
      <c r="F17" s="6" t="s">
        <v>278</v>
      </c>
      <c r="G17" s="119" t="s">
        <v>279</v>
      </c>
    </row>
    <row r="18" spans="1:7" ht="18" customHeight="1" x14ac:dyDescent="0.25">
      <c r="A18" s="109"/>
      <c r="B18" s="120" t="s">
        <v>291</v>
      </c>
      <c r="C18" s="1" t="s">
        <v>292</v>
      </c>
      <c r="D18" s="1" t="s">
        <v>283</v>
      </c>
      <c r="E18" s="1" t="s">
        <v>284</v>
      </c>
      <c r="F18" s="1" t="s">
        <v>293</v>
      </c>
      <c r="G18" s="121" t="s">
        <v>282</v>
      </c>
    </row>
    <row r="19" spans="1:7" ht="18" customHeight="1" x14ac:dyDescent="0.25">
      <c r="A19" s="110"/>
      <c r="B19" s="122" t="s">
        <v>294</v>
      </c>
      <c r="C19" s="2" t="s">
        <v>292</v>
      </c>
      <c r="D19" s="2" t="s">
        <v>283</v>
      </c>
      <c r="E19" s="2" t="s">
        <v>284</v>
      </c>
      <c r="F19" s="2" t="s">
        <v>295</v>
      </c>
      <c r="G19" s="123" t="s">
        <v>282</v>
      </c>
    </row>
    <row r="20" spans="1:7" ht="18" customHeight="1" x14ac:dyDescent="0.25">
      <c r="A20" s="109"/>
      <c r="B20" s="120" t="s">
        <v>296</v>
      </c>
      <c r="C20" s="1" t="s">
        <v>292</v>
      </c>
      <c r="D20" s="1" t="s">
        <v>283</v>
      </c>
      <c r="E20" s="1" t="s">
        <v>284</v>
      </c>
      <c r="F20" s="1" t="s">
        <v>297</v>
      </c>
      <c r="G20" s="121" t="s">
        <v>49</v>
      </c>
    </row>
    <row r="21" spans="1:7" ht="18" customHeight="1" x14ac:dyDescent="0.25">
      <c r="A21" s="110"/>
      <c r="B21" s="122" t="s">
        <v>298</v>
      </c>
      <c r="C21" s="2" t="s">
        <v>292</v>
      </c>
      <c r="D21" s="2" t="s">
        <v>283</v>
      </c>
      <c r="E21" s="2" t="s">
        <v>284</v>
      </c>
      <c r="F21" s="2" t="s">
        <v>299</v>
      </c>
      <c r="G21" s="123" t="s">
        <v>49</v>
      </c>
    </row>
    <row r="22" spans="1:7" x14ac:dyDescent="0.25">
      <c r="B22" s="116"/>
      <c r="G22" s="117"/>
    </row>
    <row r="23" spans="1:7" ht="6" customHeight="1" x14ac:dyDescent="0.25">
      <c r="A23" s="3"/>
      <c r="B23" s="124"/>
      <c r="C23" s="3"/>
      <c r="D23" s="3"/>
      <c r="E23" s="3"/>
      <c r="F23" s="3"/>
      <c r="G23" s="125"/>
    </row>
    <row r="24" spans="1:7" ht="14.1" customHeight="1" x14ac:dyDescent="0.25">
      <c r="B24" s="159" t="s">
        <v>300</v>
      </c>
      <c r="C24" s="160"/>
      <c r="D24" s="160"/>
      <c r="E24" s="160"/>
      <c r="F24" s="160"/>
      <c r="G24" s="161"/>
    </row>
  </sheetData>
  <mergeCells count="5">
    <mergeCell ref="B3:G3"/>
    <mergeCell ref="B2:G2"/>
    <mergeCell ref="B16:G16"/>
    <mergeCell ref="B24:G24"/>
    <mergeCell ref="B6:G6"/>
  </mergeCells>
  <dataValidations count="1">
    <dataValidation type="list" allowBlank="1" showInputMessage="1" showErrorMessage="1" sqref="B8:B13" xr:uid="{497E1A43-E94E-4FEF-A226-39D1F2BEF33E}">
      <formula1>"Joe Cortese,Chad Tischer,Andrew Furney,Altan Wuliji,Jackie Rondini,David Thome,Ben Van Zoest,Denisse Merlos"</formula1>
    </dataValidation>
  </dataValidations>
  <pageMargins left="0.75" right="0.75" top="1" bottom="1" header="0.5" footer="0.5"/>
  <pageSetup paperSize="9"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A58443D6CB6E428ED5915A7CE651E8" ma:contentTypeVersion="17" ma:contentTypeDescription="Create a new document." ma:contentTypeScope="" ma:versionID="a1135f5fbbac634ed99fc01371c94492">
  <xsd:schema xmlns:xsd="http://www.w3.org/2001/XMLSchema" xmlns:xs="http://www.w3.org/2001/XMLSchema" xmlns:p="http://schemas.microsoft.com/office/2006/metadata/properties" xmlns:ns2="00db8b42-dae1-4322-ac37-3987a49ce476" xmlns:ns3="28a6b137-87c1-48cb-83c1-664d40928a18" targetNamespace="http://schemas.microsoft.com/office/2006/metadata/properties" ma:root="true" ma:fieldsID="527c30e7590855d96b739883eac84fa3" ns2:_="" ns3:_="">
    <xsd:import namespace="00db8b42-dae1-4322-ac37-3987a49ce476"/>
    <xsd:import namespace="28a6b137-87c1-48cb-83c1-664d40928a1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lcf76f155ced4ddcb4097134ff3c332f" minOccurs="0"/>
                <xsd:element ref="ns3:SharedWithUsers" minOccurs="0"/>
                <xsd:element ref="ns3:SharedWithDetail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db8b42-dae1-4322-ac37-3987a49ce4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16fa849-9aee-4305-8228-d5ef1c313dd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a6b137-87c1-48cb-83c1-664d40928a18"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0db8b42-dae1-4322-ac37-3987a49ce47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224EAC4-D2C1-41F8-B928-F22C97598925}"/>
</file>

<file path=customXml/itemProps2.xml><?xml version="1.0" encoding="utf-8"?>
<ds:datastoreItem xmlns:ds="http://schemas.openxmlformats.org/officeDocument/2006/customXml" ds:itemID="{CDCC316A-6B08-4E75-87D7-1966899E0797}"/>
</file>

<file path=customXml/itemProps3.xml><?xml version="1.0" encoding="utf-8"?>
<ds:datastoreItem xmlns:ds="http://schemas.openxmlformats.org/officeDocument/2006/customXml" ds:itemID="{CC2F41FD-EB8D-412B-BBC5-F535D76497C7}"/>
</file>

<file path=docMetadata/LabelInfo.xml><?xml version="1.0" encoding="utf-8"?>
<clbl:labelList xmlns:clbl="http://schemas.microsoft.com/office/2020/mipLabelMetadata">
  <clbl:label id="{e6f978e1-75d4-4db0-904e-5b79fb778570}" enabled="0" method="" siteId="{e6f978e1-75d4-4db0-904e-5b79fb77857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Cover</vt:lpstr>
      <vt:lpstr>Implementation Plan</vt:lpstr>
      <vt:lpstr>Progress Dashboard</vt:lpstr>
      <vt:lpstr>Service Scope Matrix</vt:lpstr>
      <vt:lpstr>Key Contacts</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Benjamin Van Zoest</cp:lastModifiedBy>
  <dcterms:created xsi:type="dcterms:W3CDTF">2026-04-02T15:32:47Z</dcterms:created>
  <dcterms:modified xsi:type="dcterms:W3CDTF">2026-04-08T20:48:21Z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0x010100C7A58443D6CB6E428ED5915A7CE651E8</vt:lpwstr>
  </property>
</Properties>
</file>